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6" sheetId="1" r:id="rId1"/>
  </sheets>
  <definedNames>
    <definedName name="_xlnm._FilterDatabase" localSheetId="0" hidden="1">'Cuadro 26'!#REF!</definedName>
    <definedName name="_xlnm.Print_Area" localSheetId="0">'Cuadro 26'!$A$1:$H$663</definedName>
    <definedName name="_xlnm.Print_Titles" localSheetId="0">'Cuadro 26'!$1:$3</definedName>
  </definedNames>
  <calcPr calcId="152511"/>
</workbook>
</file>

<file path=xl/calcChain.xml><?xml version="1.0" encoding="utf-8"?>
<calcChain xmlns="http://schemas.openxmlformats.org/spreadsheetml/2006/main">
  <c r="H612" i="1" l="1"/>
  <c r="F612" i="1"/>
  <c r="F611" i="1" s="1"/>
  <c r="F616" i="1"/>
  <c r="F615" i="1" s="1"/>
  <c r="C634" i="1"/>
  <c r="C657" i="1"/>
  <c r="B657" i="1"/>
  <c r="D657" i="1"/>
  <c r="E657" i="1"/>
  <c r="F657" i="1"/>
  <c r="G657" i="1"/>
  <c r="H657" i="1"/>
  <c r="B653" i="1"/>
  <c r="C653" i="1"/>
  <c r="D653" i="1"/>
  <c r="E653" i="1"/>
  <c r="F653" i="1"/>
  <c r="G653" i="1"/>
  <c r="H653" i="1"/>
  <c r="B649" i="1"/>
  <c r="C649" i="1"/>
  <c r="D649" i="1"/>
  <c r="E649" i="1"/>
  <c r="F649" i="1"/>
  <c r="G649" i="1"/>
  <c r="H649" i="1"/>
  <c r="B646" i="1"/>
  <c r="D646" i="1"/>
  <c r="E646" i="1"/>
  <c r="F646" i="1"/>
  <c r="G646" i="1"/>
  <c r="H646" i="1"/>
  <c r="B634" i="1"/>
  <c r="D634" i="1"/>
  <c r="E634" i="1"/>
  <c r="F634" i="1"/>
  <c r="G634" i="1"/>
  <c r="H634" i="1"/>
  <c r="B631" i="1"/>
  <c r="D631" i="1"/>
  <c r="E631" i="1"/>
  <c r="F631" i="1"/>
  <c r="G631" i="1"/>
  <c r="H631" i="1"/>
  <c r="B622" i="1"/>
  <c r="C622" i="1"/>
  <c r="D622" i="1"/>
  <c r="E622" i="1"/>
  <c r="F622" i="1"/>
  <c r="G622" i="1"/>
  <c r="H622" i="1"/>
  <c r="B616" i="1"/>
  <c r="C616" i="1"/>
  <c r="C615" i="1" s="1"/>
  <c r="D616" i="1"/>
  <c r="E616" i="1"/>
  <c r="G616" i="1"/>
  <c r="H616" i="1"/>
  <c r="H615" i="1" s="1"/>
  <c r="B612" i="1"/>
  <c r="B611" i="1" s="1"/>
  <c r="C611" i="1"/>
  <c r="D612" i="1"/>
  <c r="D611" i="1" s="1"/>
  <c r="E612" i="1"/>
  <c r="E611" i="1" s="1"/>
  <c r="G612" i="1"/>
  <c r="G611" i="1" s="1"/>
  <c r="H611" i="1"/>
  <c r="B606" i="1"/>
  <c r="B607" i="1"/>
  <c r="C607" i="1"/>
  <c r="C606" i="1" s="1"/>
  <c r="D607" i="1"/>
  <c r="D606" i="1" s="1"/>
  <c r="E607" i="1"/>
  <c r="E606" i="1" s="1"/>
  <c r="F607" i="1"/>
  <c r="F606" i="1" s="1"/>
  <c r="G607" i="1"/>
  <c r="G606" i="1" s="1"/>
  <c r="H607" i="1"/>
  <c r="H606" i="1" s="1"/>
  <c r="B600" i="1"/>
  <c r="C600" i="1"/>
  <c r="D600" i="1"/>
  <c r="E600" i="1"/>
  <c r="F600" i="1"/>
  <c r="G600" i="1"/>
  <c r="H600" i="1"/>
  <c r="B587" i="1"/>
  <c r="C587" i="1"/>
  <c r="D587" i="1"/>
  <c r="E587" i="1"/>
  <c r="F587" i="1"/>
  <c r="G587" i="1"/>
  <c r="H587" i="1"/>
  <c r="B570" i="1"/>
  <c r="C570" i="1"/>
  <c r="D570" i="1"/>
  <c r="E570" i="1"/>
  <c r="F570" i="1"/>
  <c r="G570" i="1"/>
  <c r="H570" i="1"/>
  <c r="B561" i="1"/>
  <c r="C561" i="1"/>
  <c r="D561" i="1"/>
  <c r="E561" i="1"/>
  <c r="F561" i="1"/>
  <c r="G561" i="1"/>
  <c r="H561" i="1"/>
  <c r="B554" i="1"/>
  <c r="C554" i="1"/>
  <c r="D554" i="1"/>
  <c r="E554" i="1"/>
  <c r="F554" i="1"/>
  <c r="G554" i="1"/>
  <c r="H554" i="1"/>
  <c r="B548" i="1"/>
  <c r="C548" i="1"/>
  <c r="D548" i="1"/>
  <c r="E548" i="1"/>
  <c r="F548" i="1"/>
  <c r="G548" i="1"/>
  <c r="H548" i="1"/>
  <c r="B542" i="1"/>
  <c r="C542" i="1"/>
  <c r="D542" i="1"/>
  <c r="E542" i="1"/>
  <c r="F542" i="1"/>
  <c r="G542" i="1"/>
  <c r="H542" i="1"/>
  <c r="B529" i="1"/>
  <c r="C529" i="1"/>
  <c r="D529" i="1"/>
  <c r="E529" i="1"/>
  <c r="F529" i="1"/>
  <c r="G529" i="1"/>
  <c r="H529" i="1"/>
  <c r="B521" i="1"/>
  <c r="C521" i="1"/>
  <c r="D521" i="1"/>
  <c r="E521" i="1"/>
  <c r="F521" i="1"/>
  <c r="G521" i="1"/>
  <c r="H521" i="1"/>
  <c r="B513" i="1"/>
  <c r="C513" i="1"/>
  <c r="D513" i="1"/>
  <c r="E513" i="1"/>
  <c r="F513" i="1"/>
  <c r="G513" i="1"/>
  <c r="H513" i="1"/>
  <c r="B500" i="1"/>
  <c r="C500" i="1"/>
  <c r="D500" i="1"/>
  <c r="E500" i="1"/>
  <c r="F500" i="1"/>
  <c r="G500" i="1"/>
  <c r="H500" i="1"/>
  <c r="B494" i="1"/>
  <c r="C494" i="1"/>
  <c r="D494" i="1"/>
  <c r="E494" i="1"/>
  <c r="F494" i="1"/>
  <c r="G494" i="1"/>
  <c r="H494" i="1"/>
  <c r="B485" i="1"/>
  <c r="C485" i="1"/>
  <c r="D485" i="1"/>
  <c r="E485" i="1"/>
  <c r="F485" i="1"/>
  <c r="G485" i="1"/>
  <c r="H485" i="1"/>
  <c r="B467" i="1"/>
  <c r="C467" i="1"/>
  <c r="D467" i="1"/>
  <c r="E467" i="1"/>
  <c r="F467" i="1"/>
  <c r="G467" i="1"/>
  <c r="H467" i="1"/>
  <c r="B458" i="1"/>
  <c r="C458" i="1"/>
  <c r="D458" i="1"/>
  <c r="E458" i="1"/>
  <c r="F458" i="1"/>
  <c r="G458" i="1"/>
  <c r="H458" i="1"/>
  <c r="B445" i="1"/>
  <c r="B434" i="1" s="1"/>
  <c r="C445" i="1"/>
  <c r="C434" i="1" s="1"/>
  <c r="D445" i="1"/>
  <c r="E445" i="1"/>
  <c r="F445" i="1"/>
  <c r="G445" i="1"/>
  <c r="H445" i="1"/>
  <c r="B435" i="1"/>
  <c r="C435" i="1"/>
  <c r="D435" i="1"/>
  <c r="E435" i="1"/>
  <c r="F435" i="1"/>
  <c r="G435" i="1"/>
  <c r="H435" i="1"/>
  <c r="B429" i="1"/>
  <c r="C429" i="1"/>
  <c r="D429" i="1"/>
  <c r="E429" i="1"/>
  <c r="F429" i="1"/>
  <c r="G429" i="1"/>
  <c r="H429" i="1"/>
  <c r="B415" i="1"/>
  <c r="C415" i="1"/>
  <c r="D415" i="1"/>
  <c r="E415" i="1"/>
  <c r="F415" i="1"/>
  <c r="G415" i="1"/>
  <c r="H415" i="1"/>
  <c r="B411" i="1"/>
  <c r="C411" i="1"/>
  <c r="D411" i="1"/>
  <c r="E411" i="1"/>
  <c r="F411" i="1"/>
  <c r="G411" i="1"/>
  <c r="H411" i="1"/>
  <c r="B403" i="1"/>
  <c r="C403" i="1"/>
  <c r="C400" i="1" s="1"/>
  <c r="D403" i="1"/>
  <c r="E403" i="1"/>
  <c r="F403" i="1"/>
  <c r="G403" i="1"/>
  <c r="H403" i="1"/>
  <c r="B401" i="1"/>
  <c r="C401" i="1"/>
  <c r="D401" i="1"/>
  <c r="E401" i="1"/>
  <c r="F401" i="1"/>
  <c r="G401" i="1"/>
  <c r="G400" i="1" s="1"/>
  <c r="H401" i="1"/>
  <c r="B388" i="1"/>
  <c r="C388" i="1"/>
  <c r="D388" i="1"/>
  <c r="E388" i="1"/>
  <c r="F388" i="1"/>
  <c r="G388" i="1"/>
  <c r="H388" i="1"/>
  <c r="B382" i="1"/>
  <c r="C382" i="1"/>
  <c r="D382" i="1"/>
  <c r="E382" i="1"/>
  <c r="F382" i="1"/>
  <c r="G382" i="1"/>
  <c r="H382" i="1"/>
  <c r="B376" i="1"/>
  <c r="D376" i="1"/>
  <c r="E376" i="1"/>
  <c r="F376" i="1"/>
  <c r="G376" i="1"/>
  <c r="H376" i="1"/>
  <c r="B364" i="1"/>
  <c r="C364" i="1"/>
  <c r="D364" i="1"/>
  <c r="E364" i="1"/>
  <c r="F364" i="1"/>
  <c r="G364" i="1"/>
  <c r="H364" i="1"/>
  <c r="B348" i="1"/>
  <c r="C348" i="1"/>
  <c r="D348" i="1"/>
  <c r="E348" i="1"/>
  <c r="F348" i="1"/>
  <c r="G348" i="1"/>
  <c r="H348" i="1"/>
  <c r="B323" i="1"/>
  <c r="C323" i="1"/>
  <c r="D323" i="1"/>
  <c r="E323" i="1"/>
  <c r="F323" i="1"/>
  <c r="G323" i="1"/>
  <c r="H323" i="1"/>
  <c r="B312" i="1"/>
  <c r="C312" i="1"/>
  <c r="C311" i="1" s="1"/>
  <c r="D312" i="1"/>
  <c r="E312" i="1"/>
  <c r="F312" i="1"/>
  <c r="G312" i="1"/>
  <c r="H312" i="1"/>
  <c r="H311" i="1" s="1"/>
  <c r="B305" i="1"/>
  <c r="C305" i="1"/>
  <c r="D305" i="1"/>
  <c r="E305" i="1"/>
  <c r="F305" i="1"/>
  <c r="G305" i="1"/>
  <c r="H305" i="1"/>
  <c r="B296" i="1"/>
  <c r="C296" i="1"/>
  <c r="D296" i="1"/>
  <c r="E296" i="1"/>
  <c r="F296" i="1"/>
  <c r="G296" i="1"/>
  <c r="H296" i="1"/>
  <c r="B288" i="1"/>
  <c r="C288" i="1"/>
  <c r="D288" i="1"/>
  <c r="E288" i="1"/>
  <c r="F288" i="1"/>
  <c r="G288" i="1"/>
  <c r="H288" i="1"/>
  <c r="B280" i="1"/>
  <c r="C280" i="1"/>
  <c r="D280" i="1"/>
  <c r="E280" i="1"/>
  <c r="F280" i="1"/>
  <c r="G280" i="1"/>
  <c r="H280" i="1"/>
  <c r="B270" i="1"/>
  <c r="C270" i="1"/>
  <c r="D270" i="1"/>
  <c r="E270" i="1"/>
  <c r="F270" i="1"/>
  <c r="G270" i="1"/>
  <c r="H270" i="1"/>
  <c r="B262" i="1"/>
  <c r="C262" i="1"/>
  <c r="D262" i="1"/>
  <c r="E262" i="1"/>
  <c r="F262" i="1"/>
  <c r="G262" i="1"/>
  <c r="H262" i="1"/>
  <c r="B256" i="1"/>
  <c r="C256" i="1"/>
  <c r="D256" i="1"/>
  <c r="E256" i="1"/>
  <c r="F256" i="1"/>
  <c r="G256" i="1"/>
  <c r="H256" i="1"/>
  <c r="H255" i="1" s="1"/>
  <c r="B247" i="1"/>
  <c r="C247" i="1"/>
  <c r="D247" i="1"/>
  <c r="E247" i="1"/>
  <c r="F247" i="1"/>
  <c r="G247" i="1"/>
  <c r="H247" i="1"/>
  <c r="B240" i="1"/>
  <c r="C240" i="1"/>
  <c r="D240" i="1"/>
  <c r="E240" i="1"/>
  <c r="F240" i="1"/>
  <c r="G240" i="1"/>
  <c r="H240" i="1"/>
  <c r="B234" i="1"/>
  <c r="B233" i="1" s="1"/>
  <c r="C234" i="1"/>
  <c r="C233" i="1" s="1"/>
  <c r="D234" i="1"/>
  <c r="D233" i="1" s="1"/>
  <c r="E234" i="1"/>
  <c r="E233" i="1" s="1"/>
  <c r="F234" i="1"/>
  <c r="F233" i="1" s="1"/>
  <c r="G234" i="1"/>
  <c r="G233" i="1" s="1"/>
  <c r="H234" i="1"/>
  <c r="H233" i="1" s="1"/>
  <c r="B229" i="1"/>
  <c r="C229" i="1"/>
  <c r="D229" i="1"/>
  <c r="E229" i="1"/>
  <c r="F229" i="1"/>
  <c r="G229" i="1"/>
  <c r="H229" i="1"/>
  <c r="B223" i="1"/>
  <c r="C223" i="1"/>
  <c r="D223" i="1"/>
  <c r="E223" i="1"/>
  <c r="F223" i="1"/>
  <c r="G223" i="1"/>
  <c r="H223" i="1"/>
  <c r="B218" i="1"/>
  <c r="C218" i="1"/>
  <c r="D218" i="1"/>
  <c r="E218" i="1"/>
  <c r="F218" i="1"/>
  <c r="G218" i="1"/>
  <c r="H218" i="1"/>
  <c r="B214" i="1"/>
  <c r="C214" i="1"/>
  <c r="D214" i="1"/>
  <c r="E214" i="1"/>
  <c r="F214" i="1"/>
  <c r="G214" i="1"/>
  <c r="H214" i="1"/>
  <c r="B209" i="1"/>
  <c r="C209" i="1"/>
  <c r="D209" i="1"/>
  <c r="E209" i="1"/>
  <c r="F209" i="1"/>
  <c r="G209" i="1"/>
  <c r="H209" i="1"/>
  <c r="B204" i="1"/>
  <c r="C204" i="1"/>
  <c r="D204" i="1"/>
  <c r="E204" i="1"/>
  <c r="F204" i="1"/>
  <c r="G204" i="1"/>
  <c r="H204" i="1"/>
  <c r="B199" i="1"/>
  <c r="C199" i="1"/>
  <c r="D199" i="1"/>
  <c r="E199" i="1"/>
  <c r="F199" i="1"/>
  <c r="G199" i="1"/>
  <c r="H199" i="1"/>
  <c r="B192" i="1"/>
  <c r="C192" i="1"/>
  <c r="D192" i="1"/>
  <c r="E192" i="1"/>
  <c r="F192" i="1"/>
  <c r="G192" i="1"/>
  <c r="H192" i="1"/>
  <c r="B180" i="1"/>
  <c r="C180" i="1"/>
  <c r="D180" i="1"/>
  <c r="E180" i="1"/>
  <c r="F180" i="1"/>
  <c r="G180" i="1"/>
  <c r="H180" i="1"/>
  <c r="B166" i="1"/>
  <c r="C166" i="1"/>
  <c r="D166" i="1"/>
  <c r="E166" i="1"/>
  <c r="F166" i="1"/>
  <c r="G166" i="1"/>
  <c r="H166" i="1"/>
  <c r="B159" i="1"/>
  <c r="C159" i="1"/>
  <c r="D159" i="1"/>
  <c r="E159" i="1"/>
  <c r="F159" i="1"/>
  <c r="G159" i="1"/>
  <c r="H159" i="1"/>
  <c r="B152" i="1"/>
  <c r="C152" i="1"/>
  <c r="D152" i="1"/>
  <c r="E152" i="1"/>
  <c r="F152" i="1"/>
  <c r="G152" i="1"/>
  <c r="H152" i="1"/>
  <c r="B145" i="1"/>
  <c r="C145" i="1"/>
  <c r="D145" i="1"/>
  <c r="E145" i="1"/>
  <c r="F145" i="1"/>
  <c r="G145" i="1"/>
  <c r="H145" i="1"/>
  <c r="B139" i="1"/>
  <c r="C139" i="1"/>
  <c r="D139" i="1"/>
  <c r="E139" i="1"/>
  <c r="F139" i="1"/>
  <c r="G139" i="1"/>
  <c r="H139" i="1"/>
  <c r="H138" i="1" s="1"/>
  <c r="B127" i="1"/>
  <c r="C127" i="1"/>
  <c r="D127" i="1"/>
  <c r="E127" i="1"/>
  <c r="F127" i="1"/>
  <c r="G127" i="1"/>
  <c r="H127" i="1"/>
  <c r="B121" i="1"/>
  <c r="D121" i="1"/>
  <c r="E121" i="1"/>
  <c r="F121" i="1"/>
  <c r="G121" i="1"/>
  <c r="H121" i="1"/>
  <c r="B117" i="1"/>
  <c r="C117" i="1"/>
  <c r="D117" i="1"/>
  <c r="E117" i="1"/>
  <c r="F117" i="1"/>
  <c r="G117" i="1"/>
  <c r="H117" i="1"/>
  <c r="B110" i="1"/>
  <c r="C110" i="1"/>
  <c r="D110" i="1"/>
  <c r="E110" i="1"/>
  <c r="F110" i="1"/>
  <c r="G110" i="1"/>
  <c r="H110" i="1"/>
  <c r="B98" i="1"/>
  <c r="C98" i="1"/>
  <c r="C97" i="1" s="1"/>
  <c r="D98" i="1"/>
  <c r="E98" i="1"/>
  <c r="F98" i="1"/>
  <c r="G98" i="1"/>
  <c r="H98" i="1"/>
  <c r="B80" i="1"/>
  <c r="C80" i="1"/>
  <c r="D80" i="1"/>
  <c r="E80" i="1"/>
  <c r="F80" i="1"/>
  <c r="G80" i="1"/>
  <c r="H80" i="1"/>
  <c r="B74" i="1"/>
  <c r="C74" i="1"/>
  <c r="D74" i="1"/>
  <c r="E74" i="1"/>
  <c r="F74" i="1"/>
  <c r="G74" i="1"/>
  <c r="H74" i="1"/>
  <c r="B66" i="1"/>
  <c r="C66" i="1"/>
  <c r="D66" i="1"/>
  <c r="E66" i="1"/>
  <c r="F66" i="1"/>
  <c r="G66" i="1"/>
  <c r="H66" i="1"/>
  <c r="B58" i="1"/>
  <c r="C58" i="1"/>
  <c r="D58" i="1"/>
  <c r="E58" i="1"/>
  <c r="F58" i="1"/>
  <c r="G58" i="1"/>
  <c r="H58" i="1"/>
  <c r="B47" i="1"/>
  <c r="C47" i="1"/>
  <c r="D47" i="1"/>
  <c r="E47" i="1"/>
  <c r="F47" i="1"/>
  <c r="G47" i="1"/>
  <c r="H47" i="1"/>
  <c r="B39" i="1"/>
  <c r="C39" i="1"/>
  <c r="C38" i="1" s="1"/>
  <c r="D39" i="1"/>
  <c r="E39" i="1"/>
  <c r="F39" i="1"/>
  <c r="G39" i="1"/>
  <c r="H39" i="1"/>
  <c r="B31" i="1"/>
  <c r="D31" i="1"/>
  <c r="E31" i="1"/>
  <c r="F31" i="1"/>
  <c r="G31" i="1"/>
  <c r="H31" i="1"/>
  <c r="B25" i="1"/>
  <c r="D25" i="1"/>
  <c r="E25" i="1"/>
  <c r="F25" i="1"/>
  <c r="G25" i="1"/>
  <c r="H25" i="1"/>
  <c r="B10" i="1"/>
  <c r="C10" i="1"/>
  <c r="C5" i="1" s="1"/>
  <c r="D10" i="1"/>
  <c r="E10" i="1"/>
  <c r="F10" i="1"/>
  <c r="G10" i="1"/>
  <c r="H10" i="1"/>
  <c r="B6" i="1"/>
  <c r="D6" i="1"/>
  <c r="E6" i="1"/>
  <c r="F6" i="1"/>
  <c r="G6" i="1"/>
  <c r="H6" i="1"/>
  <c r="B615" i="1" l="1"/>
  <c r="F255" i="1"/>
  <c r="B400" i="1"/>
  <c r="H434" i="1"/>
  <c r="B311" i="1"/>
  <c r="G434" i="1"/>
  <c r="H97" i="1"/>
  <c r="F97" i="1"/>
  <c r="D615" i="1"/>
  <c r="G97" i="1"/>
  <c r="E97" i="1"/>
  <c r="B38" i="1"/>
  <c r="D97" i="1"/>
  <c r="H38" i="1"/>
  <c r="D434" i="1"/>
  <c r="G615" i="1"/>
  <c r="E615" i="1"/>
  <c r="G493" i="1"/>
  <c r="F493" i="1"/>
  <c r="H493" i="1"/>
  <c r="D493" i="1"/>
  <c r="C493" i="1"/>
  <c r="E493" i="1"/>
  <c r="B493" i="1"/>
  <c r="F434" i="1"/>
  <c r="E434" i="1"/>
  <c r="G5" i="1"/>
  <c r="H5" i="1"/>
  <c r="F5" i="1"/>
  <c r="F400" i="1"/>
  <c r="E400" i="1"/>
  <c r="D400" i="1"/>
  <c r="H400" i="1"/>
  <c r="G311" i="1"/>
  <c r="D311" i="1"/>
  <c r="E311" i="1"/>
  <c r="F311" i="1"/>
  <c r="D255" i="1"/>
  <c r="E255" i="1"/>
  <c r="C255" i="1"/>
  <c r="B255" i="1"/>
  <c r="G255" i="1"/>
  <c r="G138" i="1"/>
  <c r="F138" i="1"/>
  <c r="E138" i="1"/>
  <c r="D138" i="1"/>
  <c r="C138" i="1"/>
  <c r="C4" i="1" s="1"/>
  <c r="B138" i="1"/>
  <c r="B97" i="1"/>
  <c r="E38" i="1"/>
  <c r="D38" i="1"/>
  <c r="G38" i="1"/>
  <c r="F38" i="1"/>
  <c r="E5" i="1"/>
  <c r="B5" i="1"/>
  <c r="D5" i="1"/>
  <c r="E4" i="1" l="1"/>
  <c r="F4" i="1"/>
  <c r="B4" i="1"/>
  <c r="H4" i="1"/>
  <c r="G4" i="1"/>
  <c r="D4" i="1"/>
</calcChain>
</file>

<file path=xl/sharedStrings.xml><?xml version="1.0" encoding="utf-8"?>
<sst xmlns="http://schemas.openxmlformats.org/spreadsheetml/2006/main" count="1120" uniqueCount="627">
  <si>
    <t>Provincia, comarca indígena, distrito y corregimiento</t>
  </si>
  <si>
    <t>Total</t>
  </si>
  <si>
    <t>Cultivo Compacto</t>
  </si>
  <si>
    <t>Cultivo no Compacto</t>
  </si>
  <si>
    <t>Coclé</t>
  </si>
  <si>
    <t>Herrera</t>
  </si>
  <si>
    <t>Bocas del Toro</t>
  </si>
  <si>
    <t>Colón</t>
  </si>
  <si>
    <t>Los Santos</t>
  </si>
  <si>
    <t>Panamá</t>
  </si>
  <si>
    <t>Comarca Kuna Yala</t>
  </si>
  <si>
    <t>Chiriquí</t>
  </si>
  <si>
    <t>Darién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</si>
  <si>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</si>
  <si>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</si>
  <si>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</si>
  <si>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</si>
  <si>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</si>
  <si>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</si>
  <si>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  Bocas del Toro</t>
  </si>
  <si>
    <t xml:space="preserve">      Bastimentos</t>
  </si>
  <si>
    <t xml:space="preserve">      Bocas del Drago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</si>
  <si>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</si>
  <si>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</si>
  <si>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</si>
  <si>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</si>
  <si>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</si>
  <si>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</si>
  <si>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</si>
  <si>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El Silencio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</si>
  <si>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</si>
  <si>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</si>
  <si>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</si>
  <si>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</si>
  <si>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</si>
  <si>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</si>
  <si>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</si>
  <si>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</si>
  <si>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</si>
  <si>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</si>
  <si>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</si>
  <si>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</si>
  <si>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</si>
  <si>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</si>
  <si>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Valle de Agua Arriba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</si>
  <si>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</si>
  <si>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</si>
  <si>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</si>
  <si>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</si>
  <si>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</si>
  <si>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</si>
  <si>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</si>
  <si>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</si>
  <si>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</si>
  <si>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</si>
  <si>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</si>
  <si>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</si>
  <si>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</si>
  <si>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</si>
  <si>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</si>
  <si>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</si>
  <si>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</si>
  <si>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</si>
  <si>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</si>
  <si>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</si>
  <si>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</si>
  <si>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</si>
  <si>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</si>
  <si>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</si>
  <si>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</si>
  <si>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</si>
  <si>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</si>
  <si>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</si>
  <si>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</si>
  <si>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</si>
  <si>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</si>
  <si>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</si>
  <si>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</si>
  <si>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</si>
  <si>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</si>
  <si>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</si>
  <si>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</si>
  <si>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</si>
  <si>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</si>
  <si>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</si>
  <si>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</si>
  <si>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</si>
  <si>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</si>
  <si>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</si>
  <si>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</si>
  <si>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</si>
  <si>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</si>
  <si>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</si>
  <si>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</si>
  <si>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</si>
  <si>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</si>
  <si>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</si>
  <si>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</si>
  <si>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</si>
  <si>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</si>
  <si>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</si>
  <si>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</si>
  <si>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</si>
  <si>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</si>
  <si>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</si>
  <si>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</si>
  <si>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</si>
  <si>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</si>
  <si>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</si>
  <si>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</si>
  <si>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</si>
  <si>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</si>
  <si>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</si>
  <si>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</si>
  <si>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</si>
  <si>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</si>
  <si>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</si>
  <si>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</si>
  <si>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</si>
  <si>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</si>
  <si>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</si>
  <si>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</si>
  <si>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</si>
  <si>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</si>
  <si>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</si>
  <si>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</si>
  <si>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</si>
  <si>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</si>
  <si>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</si>
  <si>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</si>
  <si>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</si>
  <si>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</si>
  <si>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</si>
  <si>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</si>
  <si>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</si>
  <si>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</si>
  <si>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</si>
  <si>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</si>
  <si>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Santo Tomás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</si>
  <si>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</si>
  <si>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</si>
  <si>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</si>
  <si>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</si>
  <si>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</si>
  <si>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</si>
  <si>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</si>
  <si>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</si>
  <si>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</si>
  <si>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</si>
  <si>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</si>
  <si>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</si>
  <si>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</si>
  <si>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</si>
  <si>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</si>
  <si>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</si>
  <si>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</si>
  <si>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</si>
  <si>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</si>
  <si>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</si>
  <si>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</si>
  <si>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</si>
  <si>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</si>
  <si>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</si>
  <si>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</si>
  <si>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</si>
  <si>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</si>
  <si>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</si>
  <si>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</si>
  <si>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</si>
  <si>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</si>
  <si>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</si>
  <si>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</si>
  <si>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</si>
  <si>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</si>
  <si>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</si>
  <si>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</si>
  <si>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</si>
  <si>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</si>
  <si>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</si>
  <si>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</si>
  <si>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</si>
  <si>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</si>
  <si>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</si>
  <si>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</si>
  <si>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</si>
  <si>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</si>
  <si>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</si>
  <si>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</si>
  <si>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</si>
  <si>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Rincón</t>
  </si>
  <si>
    <t xml:space="preserve">   Remedios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</si>
  <si>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</si>
  <si>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</si>
  <si>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</si>
  <si>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</si>
  <si>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</si>
  <si>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Monte Lirio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</si>
  <si>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</si>
  <si>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</si>
  <si>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</si>
  <si>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</si>
  <si>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</si>
  <si>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</si>
  <si>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</si>
  <si>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</si>
  <si>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</si>
  <si>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</si>
  <si>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Cerro Viejo</t>
  </si>
  <si>
    <t xml:space="preserve">      Justo Fidel Palacios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</si>
  <si>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</si>
  <si>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</si>
  <si>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</si>
  <si>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</si>
  <si>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</si>
  <si>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</si>
  <si>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Chepigana</t>
  </si>
  <si>
    <t xml:space="preserve">      Chepigana</t>
  </si>
  <si>
    <t xml:space="preserve">      Jaqué</t>
  </si>
  <si>
    <t xml:space="preserve">      Sambú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</si>
  <si>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</si>
  <si>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</si>
  <si>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</si>
  <si>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</si>
  <si>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</si>
  <si>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</si>
  <si>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</si>
  <si>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</si>
  <si>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</si>
  <si>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</si>
  <si>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</si>
  <si>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</si>
  <si>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</si>
  <si>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</si>
  <si>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</si>
  <si>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</si>
  <si>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</si>
  <si>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</si>
  <si>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</si>
  <si>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</si>
  <si>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</si>
  <si>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</si>
  <si>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</si>
  <si>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</si>
  <si>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</si>
  <si>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</si>
  <si>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</si>
  <si>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</si>
  <si>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</si>
  <si>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</si>
  <si>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</si>
  <si>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</si>
  <si>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</si>
  <si>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</si>
  <si>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</si>
  <si>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</si>
  <si>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</si>
  <si>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</si>
  <si>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</si>
  <si>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</si>
  <si>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</si>
  <si>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</si>
  <si>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</si>
  <si>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</si>
  <si>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</si>
  <si>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</si>
  <si>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</si>
  <si>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</si>
  <si>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</si>
  <si>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</si>
  <si>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</si>
  <si>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</si>
  <si>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</si>
  <si>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</si>
  <si>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</si>
  <si>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</si>
  <si>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</si>
  <si>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</si>
  <si>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</si>
  <si>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</si>
  <si>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</si>
  <si>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</si>
  <si>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</si>
  <si>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</si>
  <si>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</si>
  <si>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</si>
  <si>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</si>
  <si>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</si>
  <si>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</si>
  <si>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</si>
  <si>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</si>
  <si>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</si>
  <si>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</si>
  <si>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</si>
  <si>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</si>
  <si>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</si>
  <si>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</si>
  <si>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</si>
  <si>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</si>
  <si>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</si>
  <si>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</si>
  <si>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</si>
  <si>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</si>
  <si>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</si>
  <si>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</si>
  <si>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</si>
  <si>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</si>
  <si>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</si>
  <si>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</si>
  <si>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</si>
  <si>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</si>
  <si>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</si>
  <si>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El Guásimo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</si>
  <si>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</si>
  <si>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</si>
  <si>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</si>
  <si>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</si>
  <si>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</si>
  <si>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</si>
  <si>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</si>
  <si>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</si>
  <si>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</si>
  <si>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</si>
  <si>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</si>
  <si>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</si>
  <si>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</si>
  <si>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</si>
  <si>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</si>
  <si>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</si>
  <si>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</si>
  <si>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</si>
  <si>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</si>
  <si>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</si>
  <si>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</si>
  <si>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</si>
  <si>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</si>
  <si>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</si>
  <si>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</si>
  <si>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</si>
  <si>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</si>
  <si>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</si>
  <si>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</si>
  <si>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</si>
  <si>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</si>
  <si>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</si>
  <si>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</si>
  <si>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</si>
  <si>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</si>
  <si>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</si>
  <si>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</si>
  <si>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</si>
  <si>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</si>
  <si>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</si>
  <si>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</si>
  <si>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</si>
  <si>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</si>
  <si>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</si>
  <si>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</si>
  <si>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</si>
  <si>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</si>
  <si>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</si>
  <si>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</si>
  <si>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</si>
  <si>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</si>
  <si>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</si>
  <si>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</si>
  <si>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</si>
  <si>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</si>
  <si>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</si>
  <si>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</si>
  <si>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</si>
  <si>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</si>
  <si>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</si>
  <si>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</si>
  <si>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</si>
  <si>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</si>
  <si>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</si>
  <si>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</si>
  <si>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Amelia Denis de Icaza</t>
  </si>
  <si>
    <t xml:space="preserve">      José Domingo Espinar</t>
  </si>
  <si>
    <t xml:space="preserve">      Belisario Frías</t>
  </si>
  <si>
    <t xml:space="preserve">      Rufina Alfaro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</si>
  <si>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</si>
  <si>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</si>
  <si>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</si>
  <si>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</si>
  <si>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</si>
  <si>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</si>
  <si>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</si>
  <si>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</si>
  <si>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</si>
  <si>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</si>
  <si>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</si>
  <si>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</si>
  <si>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</si>
  <si>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</si>
  <si>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</si>
  <si>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</si>
  <si>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</si>
  <si>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</si>
  <si>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</si>
  <si>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</si>
  <si>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</si>
  <si>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</si>
  <si>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</si>
  <si>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</si>
  <si>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</si>
  <si>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</si>
  <si>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</si>
  <si>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</si>
  <si>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</si>
  <si>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</si>
  <si>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</si>
  <si>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</si>
  <si>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</si>
  <si>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</si>
  <si>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</si>
  <si>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</si>
  <si>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</si>
  <si>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</si>
  <si>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</si>
  <si>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</si>
  <si>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</si>
  <si>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</si>
  <si>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</si>
  <si>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</si>
  <si>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</si>
  <si>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</si>
  <si>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</si>
  <si>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</si>
  <si>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</si>
  <si>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</si>
  <si>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</si>
  <si>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</si>
  <si>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</si>
  <si>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</si>
  <si>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</si>
  <si>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</si>
  <si>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</si>
  <si>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</si>
  <si>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</si>
  <si>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</si>
  <si>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</si>
  <si>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</si>
  <si>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</si>
  <si>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</si>
  <si>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</si>
  <si>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</si>
  <si>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</si>
  <si>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</si>
  <si>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</si>
  <si>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</si>
  <si>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</si>
  <si>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</si>
  <si>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</si>
  <si>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</si>
  <si>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</si>
  <si>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</si>
  <si>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</si>
  <si>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</si>
  <si>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</si>
  <si>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</si>
  <si>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</si>
  <si>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</si>
  <si>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</si>
  <si>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</si>
  <si>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</si>
  <si>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</si>
  <si>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</si>
  <si>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</si>
  <si>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</si>
  <si>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</si>
  <si>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</si>
  <si>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</si>
  <si>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</si>
  <si>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</si>
  <si>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</si>
  <si>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</si>
  <si>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</si>
  <si>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</si>
  <si>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</si>
  <si>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</si>
  <si>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</si>
  <si>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</si>
  <si>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</si>
  <si>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</si>
  <si>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</si>
  <si>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</si>
  <si>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</si>
  <si>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</si>
  <si>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</si>
  <si>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</si>
  <si>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</si>
  <si>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</si>
  <si>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</si>
  <si>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</si>
  <si>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</si>
  <si>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</si>
  <si>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</si>
  <si>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</si>
  <si>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</si>
  <si>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</si>
  <si>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</si>
  <si>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</si>
  <si>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</si>
  <si>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</si>
  <si>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</si>
  <si>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</si>
  <si>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</si>
  <si>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</si>
  <si>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</si>
  <si>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</si>
  <si>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</si>
  <si>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</si>
  <si>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Besiko</t>
  </si>
  <si>
    <t xml:space="preserve">      Cerro Banco</t>
  </si>
  <si>
    <t xml:space="preserve">      Emplanada de Chorcha</t>
  </si>
  <si>
    <t xml:space="preserve">   Mironó</t>
  </si>
  <si>
    <t xml:space="preserve">      Salto Dupí</t>
  </si>
  <si>
    <t xml:space="preserve">   Müna</t>
  </si>
  <si>
    <t xml:space="preserve">      Alto Caballero</t>
  </si>
  <si>
    <t xml:space="preserve">      Sitio Prado</t>
  </si>
  <si>
    <t xml:space="preserve">      Ümani</t>
  </si>
  <si>
    <t xml:space="preserve">      Dikeri</t>
  </si>
  <si>
    <t xml:space="preserve">      Kikari</t>
  </si>
  <si>
    <t xml:space="preserve">      Mreeni</t>
  </si>
  <si>
    <t xml:space="preserve">   Nole Duima</t>
  </si>
  <si>
    <t xml:space="preserve">      Jädaberi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</si>
  <si>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</si>
  <si>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</si>
  <si>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</si>
  <si>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</si>
  <si>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</si>
  <si>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</si>
  <si>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</si>
  <si>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</si>
  <si>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</si>
  <si>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</si>
  <si>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Mününi</t>
  </si>
  <si>
    <t xml:space="preserve">      Piedra Roja</t>
  </si>
  <si>
    <t xml:space="preserve">   Kusapín</t>
  </si>
  <si>
    <t xml:space="preserve">      Bahía Azul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</si>
  <si>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</si>
  <si>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</si>
  <si>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</si>
  <si>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</si>
  <si>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Tuwai</t>
  </si>
  <si>
    <t>Cuadro 26.  EXPLOTACIONES, NÚMERO DE PLANTAS, SUPERFICIE Y COSECHA DE NARANJILLA EN LA REPÚBLICA, SEGÚN PROVINCIA, COMARCA INDÍGENA, DISTRITO Y CORREGIMIENTO: AÑO AGRÍCOLA 2023/24</t>
  </si>
  <si>
    <t xml:space="preserve">      Valle Bonito</t>
  </si>
  <si>
    <t xml:space="preserve">      Alto Bilingüe</t>
  </si>
  <si>
    <t xml:space="preserve">      El Piro No.2</t>
  </si>
  <si>
    <t xml:space="preserve">      Santa Catalina o Calovébora</t>
  </si>
  <si>
    <t>-   Cantidad nula o cero.</t>
  </si>
  <si>
    <t>0          Cuando la cantidad es menor a la mitad de unidad o fracción decimal adoptada, para la expresión del dato.
0.00</t>
  </si>
  <si>
    <t>Explotaciones</t>
  </si>
  <si>
    <t>TOTAL</t>
  </si>
  <si>
    <t>Panamá Oeste</t>
  </si>
  <si>
    <t>NOTA: Las provincias, comarcas indígenas, distritos y corregimientos que no registraron aportación, no fueron incluidos en el cuadro.</t>
  </si>
  <si>
    <t xml:space="preserve">      Gatú o Gatucito</t>
  </si>
  <si>
    <t xml:space="preserve">      Coclé del  Norte</t>
  </si>
  <si>
    <t xml:space="preserve">      Aserrío de   Gariché</t>
  </si>
  <si>
    <t xml:space="preserve">      Bocas del Toro (cabecera)   </t>
  </si>
  <si>
    <t xml:space="preserve">      Changuinola (cabecera)   </t>
  </si>
  <si>
    <t xml:space="preserve">      Chiriquí Grande (cabecera)   </t>
  </si>
  <si>
    <t xml:space="preserve">      Almirante (cabecera)   </t>
  </si>
  <si>
    <t xml:space="preserve">      Aguadulce (cabecera)   </t>
  </si>
  <si>
    <t xml:space="preserve">      Antón (cabecera)   </t>
  </si>
  <si>
    <t xml:space="preserve">      La Pintada (cabecera)   </t>
  </si>
  <si>
    <t xml:space="preserve">      Natá (cabecera)   </t>
  </si>
  <si>
    <t xml:space="preserve">      Olá (cabecera)   </t>
  </si>
  <si>
    <t xml:space="preserve">      Penonomé (cabecera)   </t>
  </si>
  <si>
    <t xml:space="preserve">      Nuevo Chagres (cabecera)   </t>
  </si>
  <si>
    <t xml:space="preserve">      Miguel de la Borda (cabecera)   </t>
  </si>
  <si>
    <t xml:space="preserve">      Portobelo (cabecera)   </t>
  </si>
  <si>
    <t xml:space="preserve">      Palenque (cabecera)   </t>
  </si>
  <si>
    <t xml:space="preserve">      Alanje (cabecera)   </t>
  </si>
  <si>
    <t xml:space="preserve">      Puerto Armuelles (cabecera)   </t>
  </si>
  <si>
    <t xml:space="preserve">      Boquerón (cabecera)   </t>
  </si>
  <si>
    <t xml:space="preserve">      La Concepción (cabecera)   </t>
  </si>
  <si>
    <t xml:space="preserve">      David (cabecera)   </t>
  </si>
  <si>
    <t xml:space="preserve">      Gualaca (cabecera)   </t>
  </si>
  <si>
    <t xml:space="preserve">      Remedios (cabecera)   </t>
  </si>
  <si>
    <t xml:space="preserve">      Río Sereno (cabecera)   </t>
  </si>
  <si>
    <t xml:space="preserve">      Horconcitos (cabecera)   </t>
  </si>
  <si>
    <t xml:space="preserve">      Tolé (cabecera)   </t>
  </si>
  <si>
    <t xml:space="preserve">      La Palma (cabecera)   </t>
  </si>
  <si>
    <t xml:space="preserve">      El Real de Santa María (cabecera)   </t>
  </si>
  <si>
    <t xml:space="preserve">      Chitré (cabecera)   </t>
  </si>
  <si>
    <t xml:space="preserve">      Las Minas (cabecera)   </t>
  </si>
  <si>
    <t xml:space="preserve">      Los Pozos (cabecera)   </t>
  </si>
  <si>
    <t xml:space="preserve">      Ocú (cabecera)   </t>
  </si>
  <si>
    <t xml:space="preserve">      Parita (cabecera)   </t>
  </si>
  <si>
    <t xml:space="preserve">      Pesé (cabecera)   </t>
  </si>
  <si>
    <t xml:space="preserve">      Santa María (cabecera)   </t>
  </si>
  <si>
    <t xml:space="preserve">      Guararé (cabecera)   </t>
  </si>
  <si>
    <t xml:space="preserve">      Las Tablas (cabecera)   </t>
  </si>
  <si>
    <t xml:space="preserve">      La Villa de Los Santos (cabecera)   </t>
  </si>
  <si>
    <t xml:space="preserve">      Macaracas (cabecera)   </t>
  </si>
  <si>
    <t xml:space="preserve">      Pedasí (cabecera)   </t>
  </si>
  <si>
    <t xml:space="preserve">      Pocrí (cabecera)   </t>
  </si>
  <si>
    <t xml:space="preserve">      Tonosí (cabecera)   </t>
  </si>
  <si>
    <t xml:space="preserve">      Chimán (cabecera)   </t>
  </si>
  <si>
    <t xml:space="preserve">      Arraiján (cabecera)   </t>
  </si>
  <si>
    <t xml:space="preserve">      Capira (cabecera)   </t>
  </si>
  <si>
    <t xml:space="preserve">      Chame (cabecera)   </t>
  </si>
  <si>
    <t xml:space="preserve">      San Carlos (cabecera)   </t>
  </si>
  <si>
    <t xml:space="preserve">      Atalaya (cabecera)   </t>
  </si>
  <si>
    <t xml:space="preserve">      Calobre (cabecera)   </t>
  </si>
  <si>
    <t xml:space="preserve">      Cañazas (cabecera)   </t>
  </si>
  <si>
    <t xml:space="preserve">      La Mesa (cabecera)   </t>
  </si>
  <si>
    <t xml:space="preserve">      Las Palmas (cabecera)   </t>
  </si>
  <si>
    <t xml:space="preserve">      Río de Jesús (cabecera)   </t>
  </si>
  <si>
    <t xml:space="preserve">      San Francisco (cabecera)   </t>
  </si>
  <si>
    <t xml:space="preserve">      Santa Fe (cabecera)   </t>
  </si>
  <si>
    <t xml:space="preserve">      Santiago (cabecera)   </t>
  </si>
  <si>
    <t xml:space="preserve">      Soná (cabecera)   </t>
  </si>
  <si>
    <t xml:space="preserve">      Llano de Catival o Mariato (cabecera)   </t>
  </si>
  <si>
    <t xml:space="preserve">      Soloy (cabecera)   </t>
  </si>
  <si>
    <t xml:space="preserve">      Chichica (cabecera)   </t>
  </si>
  <si>
    <t xml:space="preserve">      Cerro Iglesias (cabecera)   </t>
  </si>
  <si>
    <t xml:space="preserve">      Buenos Aires (cabecera)   </t>
  </si>
  <si>
    <t xml:space="preserve">      Kusapín (cabecera)   </t>
  </si>
  <si>
    <t xml:space="preserve">      Chepo (cabecera)   </t>
  </si>
  <si>
    <t xml:space="preserve">      Comarca Kuna de Madungandí</t>
  </si>
  <si>
    <t>Superficie total 
(En hectáreas)</t>
  </si>
  <si>
    <t>Cosecha (En cientos)</t>
  </si>
  <si>
    <t xml:space="preserve">   Santa Catalina o Calovébora</t>
  </si>
  <si>
    <t xml:space="preserve">   Arraiján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</si>
</sst>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7" fillId="3" borderId="3" xfId="0" applyFont="1" applyFill="1" applyBorder="1" applyAlignment="1">
      <alignment horizontal="center" vertical="center" wrapText="1"/>
    </xf>
    <xf numFmtId="0" fontId="0" fillId="2" borderId="0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/>
    <xf numFmtId="165" fontId="5" fillId="2" borderId="0" xfId="1" applyNumberFormat="1" applyFont="1" applyFill="1" applyBorder="1" applyAlignment="1">
      <alignment vertical="center" wrapText="1"/>
    </xf>
    <xf numFmtId="165" fontId="5" fillId="2" borderId="8" xfId="1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3" fontId="4" fillId="2" borderId="1" xfId="1" applyNumberFormat="1" applyFont="1" applyFill="1" applyBorder="1" applyAlignment="1">
      <alignment horizontal="right" vertical="center" wrapText="1"/>
    </xf>
    <xf numFmtId="3" fontId="4" fillId="2" borderId="7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horizontal="right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3" fontId="3" fillId="2" borderId="7" xfId="1" applyNumberFormat="1" applyFont="1" applyFill="1" applyBorder="1" applyAlignment="1">
      <alignment horizontal="right" vertical="center" wrapText="1"/>
    </xf>
    <xf numFmtId="3" fontId="5" fillId="2" borderId="9" xfId="1" applyNumberFormat="1" applyFont="1" applyFill="1" applyBorder="1" applyAlignment="1">
      <alignment horizontal="right" vertical="center" wrapText="1"/>
    </xf>
    <xf numFmtId="3" fontId="5" fillId="2" borderId="10" xfId="1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165" fontId="5" fillId="0" borderId="0" xfId="1" applyNumberFormat="1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5" fillId="2" borderId="9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/>
    <xf numFmtId="49" fontId="2" fillId="2" borderId="0" xfId="0" applyNumberFormat="1" applyFont="1" applyFill="1" applyBorder="1" applyAlignment="1">
      <alignment horizontal="left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662</xdr:row>
      <xdr:rowOff>0</xdr:rowOff>
    </xdr:from>
    <xdr:to>
      <xdr:col>0</xdr:col>
      <xdr:colOff>370974</xdr:colOff>
      <xdr:row>662</xdr:row>
      <xdr:rowOff>302171</xdr:rowOff>
    </xdr:to>
    <xdr:sp macro="" textlink="">
      <xdr:nvSpPr>
        <xdr:cNvPr id="2" name="Cerrar llave 1"/>
        <xdr:cNvSpPr/>
      </xdr:nvSpPr>
      <xdr:spPr>
        <a:xfrm>
          <a:off x="302171" y="1233011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3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5703125" style="1" customWidth="1"/>
    <col min="2" max="8" width="10.7109375" style="1" customWidth="1"/>
    <col min="9" max="9" width="9.140625" style="3"/>
    <col min="10" max="16384" width="9.140625" style="1"/>
  </cols>
  <sheetData>
    <row r="1" spans="1:8" ht="60" customHeight="1" x14ac:dyDescent="0.2">
      <c r="A1" s="31" t="s">
        <v>546</v>
      </c>
      <c r="B1" s="31"/>
      <c r="C1" s="31"/>
      <c r="D1" s="31"/>
      <c r="E1" s="31"/>
      <c r="F1" s="31"/>
      <c r="G1" s="31"/>
      <c r="H1" s="31"/>
    </row>
    <row r="2" spans="1:8" ht="30" customHeight="1" x14ac:dyDescent="0.2">
      <c r="A2" s="34" t="s">
        <v>0</v>
      </c>
      <c r="B2" s="32" t="s">
        <v>553</v>
      </c>
      <c r="C2" s="32"/>
      <c r="D2" s="32"/>
      <c r="E2" s="32" t="s">
        <v>17</v>
      </c>
      <c r="F2" s="32"/>
      <c r="G2" s="32" t="s">
        <v>623</v>
      </c>
      <c r="H2" s="33" t="s">
        <v>624</v>
      </c>
    </row>
    <row r="3" spans="1:8" ht="39.950000000000003" customHeight="1" x14ac:dyDescent="0.2">
      <c r="A3" s="35"/>
      <c r="B3" s="2" t="s">
        <v>1</v>
      </c>
      <c r="C3" s="2" t="s">
        <v>2</v>
      </c>
      <c r="D3" s="2" t="s">
        <v>3</v>
      </c>
      <c r="E3" s="2" t="s">
        <v>1</v>
      </c>
      <c r="F3" s="2" t="s">
        <v>18</v>
      </c>
      <c r="G3" s="32"/>
      <c r="H3" s="33"/>
    </row>
    <row r="4" spans="1:8" ht="21" customHeight="1" x14ac:dyDescent="0.2">
      <c r="A4" s="4" t="s">
        <v>554</v>
      </c>
      <c r="B4" s="23">
        <f>+B5+B38+B97+B138+B233+B255+B311+B400+B434+B493+B606+B611+B615</f>
        <v>13286</v>
      </c>
      <c r="C4" s="23">
        <f>+C5+C38+C97+C138+C233+C255+C311+C400+C434+C493+C615</f>
        <v>604</v>
      </c>
      <c r="D4" s="23">
        <f t="shared" ref="D4:H4" si="0">+D5+D38+D97+D138+D233+D255+D311+D400+D434+D493+D606+D611+D615</f>
        <v>12682</v>
      </c>
      <c r="E4" s="23">
        <f t="shared" si="0"/>
        <v>61568</v>
      </c>
      <c r="F4" s="23">
        <f t="shared" si="0"/>
        <v>40163</v>
      </c>
      <c r="G4" s="24">
        <f t="shared" si="0"/>
        <v>208.66212169900001</v>
      </c>
      <c r="H4" s="28">
        <f t="shared" si="0"/>
        <v>37730.270000000004</v>
      </c>
    </row>
    <row r="5" spans="1:8" ht="21" customHeight="1" x14ac:dyDescent="0.2">
      <c r="A5" s="7" t="s">
        <v>6</v>
      </c>
      <c r="B5" s="23">
        <f t="shared" ref="B5:H5" si="1">+B6+B10+B25+B31</f>
        <v>80</v>
      </c>
      <c r="C5" s="23">
        <f>+C10</f>
        <v>2</v>
      </c>
      <c r="D5" s="23">
        <f t="shared" si="1"/>
        <v>78</v>
      </c>
      <c r="E5" s="23">
        <f t="shared" si="1"/>
        <v>641</v>
      </c>
      <c r="F5" s="23">
        <f t="shared" si="1"/>
        <v>527</v>
      </c>
      <c r="G5" s="24">
        <f t="shared" si="1"/>
        <v>1.6833333300000002</v>
      </c>
      <c r="H5" s="28">
        <f t="shared" si="1"/>
        <v>121.88</v>
      </c>
    </row>
    <row r="6" spans="1:8" ht="21" customHeight="1" x14ac:dyDescent="0.2">
      <c r="A6" s="7" t="s">
        <v>19</v>
      </c>
      <c r="B6" s="23">
        <f t="shared" ref="B6:H6" si="2">SUM(B7:B9)</f>
        <v>5</v>
      </c>
      <c r="C6" s="23" t="s">
        <v>16</v>
      </c>
      <c r="D6" s="23">
        <f t="shared" si="2"/>
        <v>5</v>
      </c>
      <c r="E6" s="23">
        <f t="shared" si="2"/>
        <v>64</v>
      </c>
      <c r="F6" s="23">
        <f t="shared" si="2"/>
        <v>63</v>
      </c>
      <c r="G6" s="24">
        <f t="shared" si="2"/>
        <v>0.22</v>
      </c>
      <c r="H6" s="28">
        <f t="shared" si="2"/>
        <v>12.65</v>
      </c>
    </row>
    <row r="7" spans="1:8" ht="15" customHeight="1" x14ac:dyDescent="0.2">
      <c r="A7" s="7" t="s">
        <v>560</v>
      </c>
      <c r="B7" s="15">
        <v>1</v>
      </c>
      <c r="C7" s="15" t="s">
        <v>16</v>
      </c>
      <c r="D7" s="15">
        <v>1</v>
      </c>
      <c r="E7" s="15">
        <v>1</v>
      </c>
      <c r="F7" s="15" t="s">
        <v>16</v>
      </c>
      <c r="G7" s="25">
        <v>3.333333E-3</v>
      </c>
      <c r="H7" s="16" t="s">
        <v>16</v>
      </c>
    </row>
    <row r="8" spans="1:8" ht="15" customHeight="1" x14ac:dyDescent="0.2">
      <c r="A8" s="7" t="s">
        <v>20</v>
      </c>
      <c r="B8" s="15">
        <v>1</v>
      </c>
      <c r="C8" s="15" t="s">
        <v>16</v>
      </c>
      <c r="D8" s="15">
        <v>1</v>
      </c>
      <c r="E8" s="15">
        <v>50</v>
      </c>
      <c r="F8" s="15">
        <v>50</v>
      </c>
      <c r="G8" s="25">
        <v>0.17</v>
      </c>
      <c r="H8" s="16">
        <v>12.5</v>
      </c>
    </row>
    <row r="9" spans="1:8" ht="15" customHeight="1" x14ac:dyDescent="0.2">
      <c r="A9" s="7" t="s">
        <v>21</v>
      </c>
      <c r="B9" s="15">
        <v>3</v>
      </c>
      <c r="C9" s="15" t="s">
        <v>16</v>
      </c>
      <c r="D9" s="15">
        <v>3</v>
      </c>
      <c r="E9" s="15">
        <v>13</v>
      </c>
      <c r="F9" s="15">
        <v>13</v>
      </c>
      <c r="G9" s="25">
        <v>4.6666667000000002E-2</v>
      </c>
      <c r="H9" s="16">
        <v>0.15</v>
      </c>
    </row>
    <row r="10" spans="1:8" ht="21" customHeight="1" x14ac:dyDescent="0.2">
      <c r="A10" s="7" t="s">
        <v>22</v>
      </c>
      <c r="B10" s="23">
        <f t="shared" ref="B10:H10" si="3">SUM(B11:B24)</f>
        <v>34</v>
      </c>
      <c r="C10" s="23">
        <f t="shared" si="3"/>
        <v>2</v>
      </c>
      <c r="D10" s="23">
        <f t="shared" si="3"/>
        <v>32</v>
      </c>
      <c r="E10" s="23">
        <f t="shared" si="3"/>
        <v>319</v>
      </c>
      <c r="F10" s="23">
        <f t="shared" si="3"/>
        <v>300</v>
      </c>
      <c r="G10" s="24">
        <f t="shared" si="3"/>
        <v>0.58999999900000011</v>
      </c>
      <c r="H10" s="28">
        <f t="shared" si="3"/>
        <v>65.669999999999987</v>
      </c>
    </row>
    <row r="11" spans="1:8" ht="15" customHeight="1" x14ac:dyDescent="0.2">
      <c r="A11" s="7" t="s">
        <v>561</v>
      </c>
      <c r="B11" s="15">
        <v>2</v>
      </c>
      <c r="C11" s="15" t="s">
        <v>16</v>
      </c>
      <c r="D11" s="15">
        <v>2</v>
      </c>
      <c r="E11" s="15">
        <v>3</v>
      </c>
      <c r="F11" s="15">
        <v>3</v>
      </c>
      <c r="G11" s="25">
        <v>0.01</v>
      </c>
      <c r="H11" s="16">
        <v>0.08</v>
      </c>
    </row>
    <row r="12" spans="1:8" ht="15" customHeight="1" x14ac:dyDescent="0.2">
      <c r="A12" s="7" t="s">
        <v>23</v>
      </c>
      <c r="B12" s="15">
        <v>4</v>
      </c>
      <c r="C12" s="15" t="s">
        <v>16</v>
      </c>
      <c r="D12" s="15">
        <v>4</v>
      </c>
      <c r="E12" s="15">
        <v>10</v>
      </c>
      <c r="F12" s="15">
        <v>4</v>
      </c>
      <c r="G12" s="25">
        <v>3.0000000000000002E-2</v>
      </c>
      <c r="H12" s="16">
        <v>1.1000000000000001</v>
      </c>
    </row>
    <row r="13" spans="1:8" ht="15" customHeight="1" x14ac:dyDescent="0.2">
      <c r="A13" s="7" t="s">
        <v>24</v>
      </c>
      <c r="B13" s="15">
        <v>5</v>
      </c>
      <c r="C13" s="15" t="s">
        <v>16</v>
      </c>
      <c r="D13" s="15">
        <v>5</v>
      </c>
      <c r="E13" s="15">
        <v>40</v>
      </c>
      <c r="F13" s="15">
        <v>35</v>
      </c>
      <c r="G13" s="25">
        <v>0.13</v>
      </c>
      <c r="H13" s="16">
        <v>8.02</v>
      </c>
    </row>
    <row r="14" spans="1:8" ht="15" customHeight="1" x14ac:dyDescent="0.2">
      <c r="A14" s="7" t="s">
        <v>25</v>
      </c>
      <c r="B14" s="15">
        <v>6</v>
      </c>
      <c r="C14" s="15" t="s">
        <v>16</v>
      </c>
      <c r="D14" s="15">
        <v>6</v>
      </c>
      <c r="E14" s="15">
        <v>12</v>
      </c>
      <c r="F14" s="15">
        <v>9</v>
      </c>
      <c r="G14" s="25">
        <v>3.9999998999999994E-2</v>
      </c>
      <c r="H14" s="16">
        <v>0.86999999999999988</v>
      </c>
    </row>
    <row r="15" spans="1:8" ht="15" customHeight="1" x14ac:dyDescent="0.2">
      <c r="A15" s="7" t="s">
        <v>26</v>
      </c>
      <c r="B15" s="15">
        <v>1</v>
      </c>
      <c r="C15" s="15" t="s">
        <v>16</v>
      </c>
      <c r="D15" s="15">
        <v>1</v>
      </c>
      <c r="E15" s="15">
        <v>6</v>
      </c>
      <c r="F15" s="15">
        <v>6</v>
      </c>
      <c r="G15" s="25">
        <v>0.02</v>
      </c>
      <c r="H15" s="16">
        <v>0.05</v>
      </c>
    </row>
    <row r="16" spans="1:8" ht="15" customHeight="1" x14ac:dyDescent="0.2">
      <c r="A16" s="7" t="s">
        <v>27</v>
      </c>
      <c r="B16" s="15">
        <v>2</v>
      </c>
      <c r="C16" s="15" t="s">
        <v>16</v>
      </c>
      <c r="D16" s="15">
        <v>2</v>
      </c>
      <c r="E16" s="15">
        <v>8</v>
      </c>
      <c r="F16" s="15">
        <v>8</v>
      </c>
      <c r="G16" s="25">
        <v>2.6666667000000002E-2</v>
      </c>
      <c r="H16" s="16">
        <v>0.7</v>
      </c>
    </row>
    <row r="17" spans="1:8" ht="15" customHeight="1" x14ac:dyDescent="0.2">
      <c r="A17" s="7" t="s">
        <v>28</v>
      </c>
      <c r="B17" s="15">
        <v>1</v>
      </c>
      <c r="C17" s="15" t="s">
        <v>16</v>
      </c>
      <c r="D17" s="15">
        <v>1</v>
      </c>
      <c r="E17" s="15">
        <v>5</v>
      </c>
      <c r="F17" s="15">
        <v>5</v>
      </c>
      <c r="G17" s="25">
        <v>0.02</v>
      </c>
      <c r="H17" s="16">
        <v>0.2</v>
      </c>
    </row>
    <row r="18" spans="1:8" ht="15" customHeight="1" x14ac:dyDescent="0.2">
      <c r="A18" s="7" t="s">
        <v>29</v>
      </c>
      <c r="B18" s="15">
        <v>2</v>
      </c>
      <c r="C18" s="15">
        <v>1</v>
      </c>
      <c r="D18" s="15">
        <v>1</v>
      </c>
      <c r="E18" s="15">
        <v>201</v>
      </c>
      <c r="F18" s="15">
        <v>200</v>
      </c>
      <c r="G18" s="25">
        <v>0.203333333</v>
      </c>
      <c r="H18" s="16">
        <v>50</v>
      </c>
    </row>
    <row r="19" spans="1:8" ht="15" customHeight="1" x14ac:dyDescent="0.2">
      <c r="A19" s="7" t="s">
        <v>30</v>
      </c>
      <c r="B19" s="15">
        <v>2</v>
      </c>
      <c r="C19" s="15" t="s">
        <v>16</v>
      </c>
      <c r="D19" s="15">
        <v>2</v>
      </c>
      <c r="E19" s="15">
        <v>12</v>
      </c>
      <c r="F19" s="15">
        <v>10</v>
      </c>
      <c r="G19" s="25">
        <v>3.6666667E-2</v>
      </c>
      <c r="H19" s="16">
        <v>1.2</v>
      </c>
    </row>
    <row r="20" spans="1:8" ht="15" customHeight="1" x14ac:dyDescent="0.2">
      <c r="A20" s="7" t="s">
        <v>31</v>
      </c>
      <c r="B20" s="15">
        <v>4</v>
      </c>
      <c r="C20" s="15">
        <v>1</v>
      </c>
      <c r="D20" s="15">
        <v>3</v>
      </c>
      <c r="E20" s="15">
        <v>6</v>
      </c>
      <c r="F20" s="15">
        <v>4</v>
      </c>
      <c r="G20" s="25">
        <v>0.02</v>
      </c>
      <c r="H20" s="16">
        <v>0.43000000000000005</v>
      </c>
    </row>
    <row r="21" spans="1:8" ht="15" customHeight="1" x14ac:dyDescent="0.2">
      <c r="A21" s="7" t="s">
        <v>32</v>
      </c>
      <c r="B21" s="15">
        <v>1</v>
      </c>
      <c r="C21" s="15" t="s">
        <v>16</v>
      </c>
      <c r="D21" s="15">
        <v>1</v>
      </c>
      <c r="E21" s="15">
        <v>4</v>
      </c>
      <c r="F21" s="15">
        <v>4</v>
      </c>
      <c r="G21" s="25">
        <v>0.01</v>
      </c>
      <c r="H21" s="16">
        <v>0.8</v>
      </c>
    </row>
    <row r="22" spans="1:8" ht="15" customHeight="1" x14ac:dyDescent="0.2">
      <c r="A22" s="7" t="s">
        <v>33</v>
      </c>
      <c r="B22" s="15">
        <v>1</v>
      </c>
      <c r="C22" s="15" t="s">
        <v>16</v>
      </c>
      <c r="D22" s="15">
        <v>1</v>
      </c>
      <c r="E22" s="15">
        <v>1</v>
      </c>
      <c r="F22" s="15">
        <v>1</v>
      </c>
      <c r="G22" s="25">
        <v>3.333333E-3</v>
      </c>
      <c r="H22" s="16">
        <v>0.08</v>
      </c>
    </row>
    <row r="23" spans="1:8" ht="15" customHeight="1" x14ac:dyDescent="0.2">
      <c r="A23" s="7" t="s">
        <v>34</v>
      </c>
      <c r="B23" s="15">
        <v>1</v>
      </c>
      <c r="C23" s="15" t="s">
        <v>16</v>
      </c>
      <c r="D23" s="15">
        <v>1</v>
      </c>
      <c r="E23" s="15">
        <v>1</v>
      </c>
      <c r="F23" s="15">
        <v>1</v>
      </c>
      <c r="G23" s="25">
        <v>3.333333E-3</v>
      </c>
      <c r="H23" s="16">
        <v>0.14000000000000001</v>
      </c>
    </row>
    <row r="24" spans="1:8" ht="15" customHeight="1" x14ac:dyDescent="0.2">
      <c r="A24" s="7" t="s">
        <v>35</v>
      </c>
      <c r="B24" s="15">
        <v>2</v>
      </c>
      <c r="C24" s="15" t="s">
        <v>16</v>
      </c>
      <c r="D24" s="15">
        <v>2</v>
      </c>
      <c r="E24" s="15">
        <v>10</v>
      </c>
      <c r="F24" s="15">
        <v>10</v>
      </c>
      <c r="G24" s="25">
        <v>3.6666667E-2</v>
      </c>
      <c r="H24" s="16">
        <v>2</v>
      </c>
    </row>
    <row r="25" spans="1:8" ht="21" customHeight="1" x14ac:dyDescent="0.2">
      <c r="A25" s="7" t="s">
        <v>36</v>
      </c>
      <c r="B25" s="23">
        <f t="shared" ref="B25:H25" si="4">SUM(B26:B30)</f>
        <v>13</v>
      </c>
      <c r="C25" s="23" t="s">
        <v>16</v>
      </c>
      <c r="D25" s="23">
        <f t="shared" si="4"/>
        <v>13</v>
      </c>
      <c r="E25" s="23">
        <f t="shared" si="4"/>
        <v>91</v>
      </c>
      <c r="F25" s="23">
        <f t="shared" si="4"/>
        <v>56</v>
      </c>
      <c r="G25" s="24">
        <f t="shared" si="4"/>
        <v>0.30666666599999998</v>
      </c>
      <c r="H25" s="28">
        <f t="shared" si="4"/>
        <v>10.069999999999999</v>
      </c>
    </row>
    <row r="26" spans="1:8" ht="15" customHeight="1" x14ac:dyDescent="0.2">
      <c r="A26" s="7" t="s">
        <v>562</v>
      </c>
      <c r="B26" s="15">
        <v>3</v>
      </c>
      <c r="C26" s="15" t="s">
        <v>16</v>
      </c>
      <c r="D26" s="15">
        <v>3</v>
      </c>
      <c r="E26" s="15">
        <v>17</v>
      </c>
      <c r="F26" s="15">
        <v>8</v>
      </c>
      <c r="G26" s="25">
        <v>5.3333333000000004E-2</v>
      </c>
      <c r="H26" s="16">
        <v>0.27</v>
      </c>
    </row>
    <row r="27" spans="1:8" ht="15" customHeight="1" x14ac:dyDescent="0.2">
      <c r="A27" s="7" t="s">
        <v>37</v>
      </c>
      <c r="B27" s="15">
        <v>1</v>
      </c>
      <c r="C27" s="15" t="s">
        <v>16</v>
      </c>
      <c r="D27" s="15">
        <v>1</v>
      </c>
      <c r="E27" s="15">
        <v>1</v>
      </c>
      <c r="F27" s="15" t="s">
        <v>16</v>
      </c>
      <c r="G27" s="25">
        <v>3.333333E-3</v>
      </c>
      <c r="H27" s="16" t="s">
        <v>16</v>
      </c>
    </row>
    <row r="28" spans="1:8" ht="15" customHeight="1" x14ac:dyDescent="0.2">
      <c r="A28" s="7" t="s">
        <v>38</v>
      </c>
      <c r="B28" s="15">
        <v>6</v>
      </c>
      <c r="C28" s="15" t="s">
        <v>16</v>
      </c>
      <c r="D28" s="15">
        <v>6</v>
      </c>
      <c r="E28" s="15">
        <v>28</v>
      </c>
      <c r="F28" s="15">
        <v>13.000000000000002</v>
      </c>
      <c r="G28" s="25">
        <v>0.10000000000000002</v>
      </c>
      <c r="H28" s="16">
        <v>2.0999999999999996</v>
      </c>
    </row>
    <row r="29" spans="1:8" ht="15" customHeight="1" x14ac:dyDescent="0.2">
      <c r="A29" s="7" t="s">
        <v>39</v>
      </c>
      <c r="B29" s="15">
        <v>1</v>
      </c>
      <c r="C29" s="15" t="s">
        <v>16</v>
      </c>
      <c r="D29" s="15">
        <v>1</v>
      </c>
      <c r="E29" s="15">
        <v>30</v>
      </c>
      <c r="F29" s="15">
        <v>30</v>
      </c>
      <c r="G29" s="25">
        <v>0.1</v>
      </c>
      <c r="H29" s="16">
        <v>5.6999999999999993</v>
      </c>
    </row>
    <row r="30" spans="1:8" ht="15" customHeight="1" x14ac:dyDescent="0.2">
      <c r="A30" s="7" t="s">
        <v>40</v>
      </c>
      <c r="B30" s="15">
        <v>2</v>
      </c>
      <c r="C30" s="15" t="s">
        <v>16</v>
      </c>
      <c r="D30" s="15">
        <v>2</v>
      </c>
      <c r="E30" s="15">
        <v>15</v>
      </c>
      <c r="F30" s="15">
        <v>5</v>
      </c>
      <c r="G30" s="25">
        <v>0.05</v>
      </c>
      <c r="H30" s="16">
        <v>2</v>
      </c>
    </row>
    <row r="31" spans="1:8" ht="21" customHeight="1" x14ac:dyDescent="0.2">
      <c r="A31" s="7" t="s">
        <v>41</v>
      </c>
      <c r="B31" s="23">
        <f t="shared" ref="B31:H31" si="5">SUM(B32:B37)</f>
        <v>28</v>
      </c>
      <c r="C31" s="23" t="s">
        <v>16</v>
      </c>
      <c r="D31" s="23">
        <f t="shared" si="5"/>
        <v>28</v>
      </c>
      <c r="E31" s="23">
        <f t="shared" si="5"/>
        <v>167</v>
      </c>
      <c r="F31" s="23">
        <f t="shared" si="5"/>
        <v>108</v>
      </c>
      <c r="G31" s="24">
        <f t="shared" si="5"/>
        <v>0.56666666500000007</v>
      </c>
      <c r="H31" s="28">
        <f t="shared" si="5"/>
        <v>33.49</v>
      </c>
    </row>
    <row r="32" spans="1:8" ht="15" customHeight="1" x14ac:dyDescent="0.2">
      <c r="A32" s="7" t="s">
        <v>563</v>
      </c>
      <c r="B32" s="15">
        <v>4</v>
      </c>
      <c r="C32" s="15" t="s">
        <v>16</v>
      </c>
      <c r="D32" s="15">
        <v>4</v>
      </c>
      <c r="E32" s="15">
        <v>9</v>
      </c>
      <c r="F32" s="15">
        <v>6</v>
      </c>
      <c r="G32" s="25">
        <v>3.3333332999999993E-2</v>
      </c>
      <c r="H32" s="16">
        <v>1.3</v>
      </c>
    </row>
    <row r="33" spans="1:8" ht="15" customHeight="1" x14ac:dyDescent="0.2">
      <c r="A33" s="7" t="s">
        <v>42</v>
      </c>
      <c r="B33" s="15">
        <v>3</v>
      </c>
      <c r="C33" s="15" t="s">
        <v>16</v>
      </c>
      <c r="D33" s="15">
        <v>3</v>
      </c>
      <c r="E33" s="15">
        <v>8</v>
      </c>
      <c r="F33" s="15">
        <v>2</v>
      </c>
      <c r="G33" s="25">
        <v>2.6666666000000002E-2</v>
      </c>
      <c r="H33" s="16">
        <v>0.95000000000000018</v>
      </c>
    </row>
    <row r="34" spans="1:8" ht="15" customHeight="1" x14ac:dyDescent="0.2">
      <c r="A34" s="7" t="s">
        <v>43</v>
      </c>
      <c r="B34" s="15">
        <v>10</v>
      </c>
      <c r="C34" s="15" t="s">
        <v>16</v>
      </c>
      <c r="D34" s="15">
        <v>10</v>
      </c>
      <c r="E34" s="15">
        <v>60</v>
      </c>
      <c r="F34" s="15">
        <v>48</v>
      </c>
      <c r="G34" s="25">
        <v>0.20000000000000004</v>
      </c>
      <c r="H34" s="16">
        <v>8.84</v>
      </c>
    </row>
    <row r="35" spans="1:8" ht="15" customHeight="1" x14ac:dyDescent="0.2">
      <c r="A35" s="7" t="s">
        <v>44</v>
      </c>
      <c r="B35" s="15">
        <v>6</v>
      </c>
      <c r="C35" s="15" t="s">
        <v>16</v>
      </c>
      <c r="D35" s="15">
        <v>6</v>
      </c>
      <c r="E35" s="15">
        <v>48</v>
      </c>
      <c r="F35" s="15">
        <v>43</v>
      </c>
      <c r="G35" s="25">
        <v>0.16666666600000002</v>
      </c>
      <c r="H35" s="16">
        <v>13.000000000000002</v>
      </c>
    </row>
    <row r="36" spans="1:8" ht="15" customHeight="1" x14ac:dyDescent="0.2">
      <c r="A36" s="7" t="s">
        <v>45</v>
      </c>
      <c r="B36" s="15">
        <v>1</v>
      </c>
      <c r="C36" s="15" t="s">
        <v>16</v>
      </c>
      <c r="D36" s="15">
        <v>1</v>
      </c>
      <c r="E36" s="15">
        <v>3</v>
      </c>
      <c r="F36" s="15">
        <v>3</v>
      </c>
      <c r="G36" s="25">
        <v>0.01</v>
      </c>
      <c r="H36" s="16">
        <v>1.4</v>
      </c>
    </row>
    <row r="37" spans="1:8" ht="15" customHeight="1" x14ac:dyDescent="0.2">
      <c r="A37" s="7" t="s">
        <v>46</v>
      </c>
      <c r="B37" s="15">
        <v>4</v>
      </c>
      <c r="C37" s="15" t="s">
        <v>16</v>
      </c>
      <c r="D37" s="15">
        <v>4</v>
      </c>
      <c r="E37" s="15">
        <v>39</v>
      </c>
      <c r="F37" s="15">
        <v>6</v>
      </c>
      <c r="G37" s="25">
        <v>0.13</v>
      </c>
      <c r="H37" s="16">
        <v>8</v>
      </c>
    </row>
    <row r="38" spans="1:8" ht="21" customHeight="1" x14ac:dyDescent="0.2">
      <c r="A38" s="7" t="s">
        <v>4</v>
      </c>
      <c r="B38" s="23">
        <f t="shared" ref="B38:H38" si="6">+B39+B47+B58+B66+B74+B80</f>
        <v>1790</v>
      </c>
      <c r="C38" s="23">
        <f t="shared" si="6"/>
        <v>156</v>
      </c>
      <c r="D38" s="23">
        <f t="shared" si="6"/>
        <v>1634</v>
      </c>
      <c r="E38" s="23">
        <f t="shared" si="6"/>
        <v>5072</v>
      </c>
      <c r="F38" s="23">
        <f t="shared" si="6"/>
        <v>3264</v>
      </c>
      <c r="G38" s="24">
        <f t="shared" si="6"/>
        <v>16.229999855999999</v>
      </c>
      <c r="H38" s="28">
        <f t="shared" si="6"/>
        <v>4284.7</v>
      </c>
    </row>
    <row r="39" spans="1:8" ht="21" customHeight="1" x14ac:dyDescent="0.2">
      <c r="A39" s="7" t="s">
        <v>47</v>
      </c>
      <c r="B39" s="23">
        <f t="shared" ref="B39:H39" si="7">SUM(B40:B46)</f>
        <v>139</v>
      </c>
      <c r="C39" s="23">
        <f t="shared" si="7"/>
        <v>8</v>
      </c>
      <c r="D39" s="23">
        <f t="shared" si="7"/>
        <v>131</v>
      </c>
      <c r="E39" s="23">
        <f t="shared" si="7"/>
        <v>226</v>
      </c>
      <c r="F39" s="23">
        <f t="shared" si="7"/>
        <v>169</v>
      </c>
      <c r="G39" s="24">
        <f t="shared" si="7"/>
        <v>0.74999998000000012</v>
      </c>
      <c r="H39" s="28">
        <f t="shared" si="7"/>
        <v>203.14</v>
      </c>
    </row>
    <row r="40" spans="1:8" ht="15" customHeight="1" x14ac:dyDescent="0.2">
      <c r="A40" s="7" t="s">
        <v>564</v>
      </c>
      <c r="B40" s="15">
        <v>38</v>
      </c>
      <c r="C40" s="15" t="s">
        <v>16</v>
      </c>
      <c r="D40" s="15">
        <v>38</v>
      </c>
      <c r="E40" s="15">
        <v>52</v>
      </c>
      <c r="F40" s="15">
        <v>37.999999999999993</v>
      </c>
      <c r="G40" s="25">
        <v>0.16999999299999999</v>
      </c>
      <c r="H40" s="16">
        <v>30.21</v>
      </c>
    </row>
    <row r="41" spans="1:8" ht="15" customHeight="1" x14ac:dyDescent="0.2">
      <c r="A41" s="7" t="s">
        <v>48</v>
      </c>
      <c r="B41" s="15">
        <v>2</v>
      </c>
      <c r="C41" s="15" t="s">
        <v>16</v>
      </c>
      <c r="D41" s="15">
        <v>2</v>
      </c>
      <c r="E41" s="15">
        <v>7</v>
      </c>
      <c r="F41" s="15">
        <v>7</v>
      </c>
      <c r="G41" s="25">
        <v>2.6666666999999998E-2</v>
      </c>
      <c r="H41" s="16">
        <v>3.5</v>
      </c>
    </row>
    <row r="42" spans="1:8" ht="15" customHeight="1" x14ac:dyDescent="0.2">
      <c r="A42" s="7" t="s">
        <v>49</v>
      </c>
      <c r="B42" s="15">
        <v>8</v>
      </c>
      <c r="C42" s="15">
        <v>1</v>
      </c>
      <c r="D42" s="15">
        <v>7</v>
      </c>
      <c r="E42" s="15">
        <v>20</v>
      </c>
      <c r="F42" s="15">
        <v>11</v>
      </c>
      <c r="G42" s="25">
        <v>6.3333333000000006E-2</v>
      </c>
      <c r="H42" s="16">
        <v>9.1999999999999993</v>
      </c>
    </row>
    <row r="43" spans="1:8" ht="15" customHeight="1" x14ac:dyDescent="0.2">
      <c r="A43" s="7" t="s">
        <v>50</v>
      </c>
      <c r="B43" s="15">
        <v>12</v>
      </c>
      <c r="C43" s="15" t="s">
        <v>16</v>
      </c>
      <c r="D43" s="15">
        <v>12</v>
      </c>
      <c r="E43" s="15">
        <v>20</v>
      </c>
      <c r="F43" s="15">
        <v>20</v>
      </c>
      <c r="G43" s="25">
        <v>6.6666665E-2</v>
      </c>
      <c r="H43" s="16">
        <v>7.5200000000000005</v>
      </c>
    </row>
    <row r="44" spans="1:8" ht="15" customHeight="1" x14ac:dyDescent="0.2">
      <c r="A44" s="7" t="s">
        <v>51</v>
      </c>
      <c r="B44" s="15">
        <v>28</v>
      </c>
      <c r="C44" s="15" t="s">
        <v>16</v>
      </c>
      <c r="D44" s="15">
        <v>28</v>
      </c>
      <c r="E44" s="15">
        <v>43.999999999999993</v>
      </c>
      <c r="F44" s="15">
        <v>35.000000000000007</v>
      </c>
      <c r="G44" s="25">
        <v>0.149999997</v>
      </c>
      <c r="H44" s="16">
        <v>48.169999999999995</v>
      </c>
    </row>
    <row r="45" spans="1:8" ht="15" customHeight="1" x14ac:dyDescent="0.2">
      <c r="A45" s="7" t="s">
        <v>52</v>
      </c>
      <c r="B45" s="15">
        <v>20</v>
      </c>
      <c r="C45" s="15">
        <v>7</v>
      </c>
      <c r="D45" s="15">
        <v>13</v>
      </c>
      <c r="E45" s="15">
        <v>36</v>
      </c>
      <c r="F45" s="15">
        <v>23.000000000000004</v>
      </c>
      <c r="G45" s="25">
        <v>0.11333333099999998</v>
      </c>
      <c r="H45" s="16">
        <v>29.439999999999998</v>
      </c>
    </row>
    <row r="46" spans="1:8" ht="15" customHeight="1" x14ac:dyDescent="0.2">
      <c r="A46" s="7" t="s">
        <v>53</v>
      </c>
      <c r="B46" s="15">
        <v>31</v>
      </c>
      <c r="C46" s="15" t="s">
        <v>16</v>
      </c>
      <c r="D46" s="15">
        <v>31</v>
      </c>
      <c r="E46" s="15">
        <v>47</v>
      </c>
      <c r="F46" s="15">
        <v>35</v>
      </c>
      <c r="G46" s="25">
        <v>0.15999999400000003</v>
      </c>
      <c r="H46" s="16">
        <v>75.100000000000009</v>
      </c>
    </row>
    <row r="47" spans="1:8" ht="21" customHeight="1" x14ac:dyDescent="0.2">
      <c r="A47" s="7" t="s">
        <v>54</v>
      </c>
      <c r="B47" s="23">
        <f t="shared" ref="B47:H47" si="8">SUM(B48:B57)</f>
        <v>235</v>
      </c>
      <c r="C47" s="23">
        <f t="shared" si="8"/>
        <v>9</v>
      </c>
      <c r="D47" s="23">
        <f t="shared" si="8"/>
        <v>226</v>
      </c>
      <c r="E47" s="23">
        <f t="shared" si="8"/>
        <v>953</v>
      </c>
      <c r="F47" s="23">
        <f t="shared" si="8"/>
        <v>585</v>
      </c>
      <c r="G47" s="24">
        <f t="shared" si="8"/>
        <v>2.5133333160000002</v>
      </c>
      <c r="H47" s="28">
        <f t="shared" si="8"/>
        <v>283.55</v>
      </c>
    </row>
    <row r="48" spans="1:8" ht="15" customHeight="1" x14ac:dyDescent="0.2">
      <c r="A48" s="7" t="s">
        <v>565</v>
      </c>
      <c r="B48" s="15">
        <v>15</v>
      </c>
      <c r="C48" s="15">
        <v>1</v>
      </c>
      <c r="D48" s="15">
        <v>14</v>
      </c>
      <c r="E48" s="15">
        <v>26</v>
      </c>
      <c r="F48" s="15">
        <v>18.000000000000004</v>
      </c>
      <c r="G48" s="25">
        <v>9.3333331000000005E-2</v>
      </c>
      <c r="H48" s="16">
        <v>11.1</v>
      </c>
    </row>
    <row r="49" spans="1:8" ht="15" customHeight="1" x14ac:dyDescent="0.2">
      <c r="A49" s="7" t="s">
        <v>55</v>
      </c>
      <c r="B49" s="15">
        <v>7</v>
      </c>
      <c r="C49" s="15" t="s">
        <v>16</v>
      </c>
      <c r="D49" s="15">
        <v>7</v>
      </c>
      <c r="E49" s="15">
        <v>16</v>
      </c>
      <c r="F49" s="15">
        <v>12</v>
      </c>
      <c r="G49" s="25">
        <v>5.3333331999999997E-2</v>
      </c>
      <c r="H49" s="16">
        <v>3.23</v>
      </c>
    </row>
    <row r="50" spans="1:8" ht="15" customHeight="1" x14ac:dyDescent="0.2">
      <c r="A50" s="7" t="s">
        <v>56</v>
      </c>
      <c r="B50" s="15">
        <v>38</v>
      </c>
      <c r="C50" s="15" t="s">
        <v>16</v>
      </c>
      <c r="D50" s="15">
        <v>38</v>
      </c>
      <c r="E50" s="15">
        <v>113</v>
      </c>
      <c r="F50" s="15">
        <v>51.000000000000014</v>
      </c>
      <c r="G50" s="25">
        <v>0.37333333099999999</v>
      </c>
      <c r="H50" s="16">
        <v>64.52000000000001</v>
      </c>
    </row>
    <row r="51" spans="1:8" ht="15" customHeight="1" x14ac:dyDescent="0.2">
      <c r="A51" s="7" t="s">
        <v>57</v>
      </c>
      <c r="B51" s="15">
        <v>1</v>
      </c>
      <c r="C51" s="15" t="s">
        <v>16</v>
      </c>
      <c r="D51" s="15">
        <v>1</v>
      </c>
      <c r="E51" s="15">
        <v>1</v>
      </c>
      <c r="F51" s="15" t="s">
        <v>16</v>
      </c>
      <c r="G51" s="25">
        <v>3.333333E-3</v>
      </c>
      <c r="H51" s="16" t="s">
        <v>16</v>
      </c>
    </row>
    <row r="52" spans="1:8" ht="15" customHeight="1" x14ac:dyDescent="0.2">
      <c r="A52" s="7" t="s">
        <v>58</v>
      </c>
      <c r="B52" s="15">
        <v>21</v>
      </c>
      <c r="C52" s="15">
        <v>2</v>
      </c>
      <c r="D52" s="15">
        <v>19</v>
      </c>
      <c r="E52" s="15">
        <v>348.99999999999994</v>
      </c>
      <c r="F52" s="15">
        <v>210</v>
      </c>
      <c r="G52" s="25">
        <v>0.5066666660000001</v>
      </c>
      <c r="H52" s="16">
        <v>47.4</v>
      </c>
    </row>
    <row r="53" spans="1:8" ht="15" customHeight="1" x14ac:dyDescent="0.2">
      <c r="A53" s="7" t="s">
        <v>59</v>
      </c>
      <c r="B53" s="15">
        <v>48</v>
      </c>
      <c r="C53" s="15">
        <v>2</v>
      </c>
      <c r="D53" s="15">
        <v>46</v>
      </c>
      <c r="E53" s="15">
        <v>121.00000000000006</v>
      </c>
      <c r="F53" s="15">
        <v>63.000000000000021</v>
      </c>
      <c r="G53" s="25">
        <v>0.40999999399999998</v>
      </c>
      <c r="H53" s="16">
        <v>37.11999999999999</v>
      </c>
    </row>
    <row r="54" spans="1:8" ht="15" customHeight="1" x14ac:dyDescent="0.2">
      <c r="A54" s="7" t="s">
        <v>60</v>
      </c>
      <c r="B54" s="15">
        <v>16</v>
      </c>
      <c r="C54" s="15">
        <v>3</v>
      </c>
      <c r="D54" s="15">
        <v>13</v>
      </c>
      <c r="E54" s="15">
        <v>53</v>
      </c>
      <c r="F54" s="15">
        <v>40</v>
      </c>
      <c r="G54" s="25">
        <v>0.17333333299999998</v>
      </c>
      <c r="H54" s="16">
        <v>16</v>
      </c>
    </row>
    <row r="55" spans="1:8" ht="15" customHeight="1" x14ac:dyDescent="0.2">
      <c r="A55" s="7" t="s">
        <v>61</v>
      </c>
      <c r="B55" s="15">
        <v>34</v>
      </c>
      <c r="C55" s="15">
        <v>1</v>
      </c>
      <c r="D55" s="15">
        <v>33</v>
      </c>
      <c r="E55" s="15">
        <v>94.000000000000028</v>
      </c>
      <c r="F55" s="15">
        <v>53.999999999999979</v>
      </c>
      <c r="G55" s="25">
        <v>0.30333333300000004</v>
      </c>
      <c r="H55" s="16">
        <v>33.860000000000014</v>
      </c>
    </row>
    <row r="56" spans="1:8" ht="15" customHeight="1" x14ac:dyDescent="0.2">
      <c r="A56" s="7" t="s">
        <v>62</v>
      </c>
      <c r="B56" s="15">
        <v>22</v>
      </c>
      <c r="C56" s="15" t="s">
        <v>16</v>
      </c>
      <c r="D56" s="15">
        <v>22</v>
      </c>
      <c r="E56" s="15">
        <v>44.999999999999986</v>
      </c>
      <c r="F56" s="15">
        <v>37.000000000000007</v>
      </c>
      <c r="G56" s="25">
        <v>0.14999999699999994</v>
      </c>
      <c r="H56" s="16">
        <v>13.920000000000002</v>
      </c>
    </row>
    <row r="57" spans="1:8" ht="15" customHeight="1" x14ac:dyDescent="0.2">
      <c r="A57" s="7" t="s">
        <v>63</v>
      </c>
      <c r="B57" s="15">
        <v>33</v>
      </c>
      <c r="C57" s="15" t="s">
        <v>16</v>
      </c>
      <c r="D57" s="15">
        <v>33</v>
      </c>
      <c r="E57" s="15">
        <v>135</v>
      </c>
      <c r="F57" s="15">
        <v>100</v>
      </c>
      <c r="G57" s="25">
        <v>0.4466666660000001</v>
      </c>
      <c r="H57" s="16">
        <v>56.399999999999991</v>
      </c>
    </row>
    <row r="58" spans="1:8" ht="21" customHeight="1" x14ac:dyDescent="0.2">
      <c r="A58" s="7" t="s">
        <v>64</v>
      </c>
      <c r="B58" s="23">
        <f t="shared" ref="B58:H58" si="9">SUM(B59:B65)</f>
        <v>99</v>
      </c>
      <c r="C58" s="23">
        <f t="shared" si="9"/>
        <v>7</v>
      </c>
      <c r="D58" s="23">
        <f t="shared" si="9"/>
        <v>92</v>
      </c>
      <c r="E58" s="23">
        <f t="shared" si="9"/>
        <v>674</v>
      </c>
      <c r="F58" s="23">
        <f t="shared" si="9"/>
        <v>267</v>
      </c>
      <c r="G58" s="24">
        <f t="shared" si="9"/>
        <v>2.2066666609999999</v>
      </c>
      <c r="H58" s="28">
        <f t="shared" si="9"/>
        <v>384.35000000000008</v>
      </c>
    </row>
    <row r="59" spans="1:8" ht="15" customHeight="1" x14ac:dyDescent="0.2">
      <c r="A59" s="7" t="s">
        <v>566</v>
      </c>
      <c r="B59" s="15">
        <v>15</v>
      </c>
      <c r="C59" s="15">
        <v>1</v>
      </c>
      <c r="D59" s="15">
        <v>14</v>
      </c>
      <c r="E59" s="15">
        <v>110.00000000000001</v>
      </c>
      <c r="F59" s="15">
        <v>36.000000000000007</v>
      </c>
      <c r="G59" s="25">
        <v>0.35999999900000001</v>
      </c>
      <c r="H59" s="16">
        <v>93.55</v>
      </c>
    </row>
    <row r="60" spans="1:8" ht="15" customHeight="1" x14ac:dyDescent="0.2">
      <c r="A60" s="7" t="s">
        <v>65</v>
      </c>
      <c r="B60" s="15">
        <v>8</v>
      </c>
      <c r="C60" s="15">
        <v>2</v>
      </c>
      <c r="D60" s="15">
        <v>6</v>
      </c>
      <c r="E60" s="15">
        <v>25</v>
      </c>
      <c r="F60" s="15">
        <v>14</v>
      </c>
      <c r="G60" s="25">
        <v>5.6666664999999998E-2</v>
      </c>
      <c r="H60" s="16">
        <v>10.25</v>
      </c>
    </row>
    <row r="61" spans="1:8" ht="15" customHeight="1" x14ac:dyDescent="0.2">
      <c r="A61" s="7" t="s">
        <v>66</v>
      </c>
      <c r="B61" s="15">
        <v>36</v>
      </c>
      <c r="C61" s="15">
        <v>2</v>
      </c>
      <c r="D61" s="15">
        <v>34</v>
      </c>
      <c r="E61" s="15">
        <v>93.999999999999986</v>
      </c>
      <c r="F61" s="15">
        <v>79</v>
      </c>
      <c r="G61" s="25">
        <v>0.31999999699999998</v>
      </c>
      <c r="H61" s="16">
        <v>151.15000000000003</v>
      </c>
    </row>
    <row r="62" spans="1:8" ht="15" customHeight="1" x14ac:dyDescent="0.2">
      <c r="A62" s="7" t="s">
        <v>67</v>
      </c>
      <c r="B62" s="15">
        <v>10</v>
      </c>
      <c r="C62" s="15">
        <v>2</v>
      </c>
      <c r="D62" s="15">
        <v>8</v>
      </c>
      <c r="E62" s="15">
        <v>339</v>
      </c>
      <c r="F62" s="15">
        <v>76</v>
      </c>
      <c r="G62" s="25">
        <v>1.113333334</v>
      </c>
      <c r="H62" s="16">
        <v>68.850000000000023</v>
      </c>
    </row>
    <row r="63" spans="1:8" ht="15" customHeight="1" x14ac:dyDescent="0.2">
      <c r="A63" s="7" t="s">
        <v>68</v>
      </c>
      <c r="B63" s="15">
        <v>15</v>
      </c>
      <c r="C63" s="15" t="s">
        <v>16</v>
      </c>
      <c r="D63" s="15">
        <v>15</v>
      </c>
      <c r="E63" s="15">
        <v>38.999999999999993</v>
      </c>
      <c r="F63" s="15">
        <v>22</v>
      </c>
      <c r="G63" s="25">
        <v>0.12666666700000001</v>
      </c>
      <c r="H63" s="16">
        <v>17.939999999999998</v>
      </c>
    </row>
    <row r="64" spans="1:8" ht="15" customHeight="1" x14ac:dyDescent="0.2">
      <c r="A64" s="7" t="s">
        <v>69</v>
      </c>
      <c r="B64" s="15">
        <v>12</v>
      </c>
      <c r="C64" s="15" t="s">
        <v>16</v>
      </c>
      <c r="D64" s="15">
        <v>12</v>
      </c>
      <c r="E64" s="15">
        <v>58.000000000000007</v>
      </c>
      <c r="F64" s="15">
        <v>31</v>
      </c>
      <c r="G64" s="25">
        <v>0.19666666599999996</v>
      </c>
      <c r="H64" s="16">
        <v>41.559999999999995</v>
      </c>
    </row>
    <row r="65" spans="1:8" ht="15" customHeight="1" x14ac:dyDescent="0.2">
      <c r="A65" s="7" t="s">
        <v>70</v>
      </c>
      <c r="B65" s="15">
        <v>3</v>
      </c>
      <c r="C65" s="15" t="s">
        <v>16</v>
      </c>
      <c r="D65" s="15">
        <v>3</v>
      </c>
      <c r="E65" s="15">
        <v>9</v>
      </c>
      <c r="F65" s="15">
        <v>9</v>
      </c>
      <c r="G65" s="25">
        <v>3.3333333E-2</v>
      </c>
      <c r="H65" s="16">
        <v>1.0499999999999998</v>
      </c>
    </row>
    <row r="66" spans="1:8" ht="21" customHeight="1" x14ac:dyDescent="0.2">
      <c r="A66" s="7" t="s">
        <v>71</v>
      </c>
      <c r="B66" s="23">
        <f t="shared" ref="B66:H66" si="10">SUM(B67:B73)</f>
        <v>333</v>
      </c>
      <c r="C66" s="23">
        <f t="shared" si="10"/>
        <v>16</v>
      </c>
      <c r="D66" s="23">
        <f t="shared" si="10"/>
        <v>317</v>
      </c>
      <c r="E66" s="23">
        <f t="shared" si="10"/>
        <v>722</v>
      </c>
      <c r="F66" s="23">
        <f t="shared" si="10"/>
        <v>525.00000000000011</v>
      </c>
      <c r="G66" s="24">
        <f t="shared" si="10"/>
        <v>2.3899999739999997</v>
      </c>
      <c r="H66" s="28">
        <f t="shared" si="10"/>
        <v>1364.5800000000002</v>
      </c>
    </row>
    <row r="67" spans="1:8" ht="15" customHeight="1" x14ac:dyDescent="0.2">
      <c r="A67" s="7" t="s">
        <v>567</v>
      </c>
      <c r="B67" s="15">
        <v>13</v>
      </c>
      <c r="C67" s="15">
        <v>1</v>
      </c>
      <c r="D67" s="15">
        <v>12</v>
      </c>
      <c r="E67" s="15">
        <v>19</v>
      </c>
      <c r="F67" s="15">
        <v>13.999999999999996</v>
      </c>
      <c r="G67" s="25">
        <v>6.333333200000002E-2</v>
      </c>
      <c r="H67" s="16">
        <v>12.999999999999998</v>
      </c>
    </row>
    <row r="68" spans="1:8" ht="15" customHeight="1" x14ac:dyDescent="0.2">
      <c r="A68" s="7" t="s">
        <v>72</v>
      </c>
      <c r="B68" s="15">
        <v>10</v>
      </c>
      <c r="C68" s="15" t="s">
        <v>16</v>
      </c>
      <c r="D68" s="15">
        <v>10</v>
      </c>
      <c r="E68" s="15">
        <v>12.999999999999998</v>
      </c>
      <c r="F68" s="15">
        <v>12.000000000000002</v>
      </c>
      <c r="G68" s="25">
        <v>4.3333330999999996E-2</v>
      </c>
      <c r="H68" s="16">
        <v>38.500000000000007</v>
      </c>
    </row>
    <row r="69" spans="1:8" ht="15" customHeight="1" x14ac:dyDescent="0.2">
      <c r="A69" s="7" t="s">
        <v>73</v>
      </c>
      <c r="B69" s="15">
        <v>36</v>
      </c>
      <c r="C69" s="15">
        <v>6</v>
      </c>
      <c r="D69" s="15">
        <v>30</v>
      </c>
      <c r="E69" s="15">
        <v>63.000000000000007</v>
      </c>
      <c r="F69" s="15">
        <v>43.000000000000007</v>
      </c>
      <c r="G69" s="25">
        <v>0.206666661</v>
      </c>
      <c r="H69" s="16">
        <v>116.66000000000001</v>
      </c>
    </row>
    <row r="70" spans="1:8" ht="15" customHeight="1" x14ac:dyDescent="0.2">
      <c r="A70" s="7" t="s">
        <v>74</v>
      </c>
      <c r="B70" s="15">
        <v>22</v>
      </c>
      <c r="C70" s="15" t="s">
        <v>16</v>
      </c>
      <c r="D70" s="15">
        <v>22</v>
      </c>
      <c r="E70" s="15">
        <v>43.999999999999993</v>
      </c>
      <c r="F70" s="15">
        <v>39.000000000000007</v>
      </c>
      <c r="G70" s="25">
        <v>0.13999999800000001</v>
      </c>
      <c r="H70" s="16">
        <v>248.49999999999991</v>
      </c>
    </row>
    <row r="71" spans="1:8" ht="15" customHeight="1" x14ac:dyDescent="0.2">
      <c r="A71" s="7" t="s">
        <v>75</v>
      </c>
      <c r="B71" s="15">
        <v>101</v>
      </c>
      <c r="C71" s="15">
        <v>2</v>
      </c>
      <c r="D71" s="15">
        <v>99</v>
      </c>
      <c r="E71" s="15">
        <v>262.99999999999994</v>
      </c>
      <c r="F71" s="15">
        <v>141</v>
      </c>
      <c r="G71" s="25">
        <v>0.87333333199999963</v>
      </c>
      <c r="H71" s="16">
        <v>176.25000000000003</v>
      </c>
    </row>
    <row r="72" spans="1:8" ht="15" customHeight="1" x14ac:dyDescent="0.2">
      <c r="A72" s="7" t="s">
        <v>76</v>
      </c>
      <c r="B72" s="15">
        <v>78</v>
      </c>
      <c r="C72" s="15" t="s">
        <v>16</v>
      </c>
      <c r="D72" s="15">
        <v>78</v>
      </c>
      <c r="E72" s="15">
        <v>148.00000000000003</v>
      </c>
      <c r="F72" s="15">
        <v>130.00000000000009</v>
      </c>
      <c r="G72" s="25">
        <v>0.49333332700000021</v>
      </c>
      <c r="H72" s="16">
        <v>607.93000000000018</v>
      </c>
    </row>
    <row r="73" spans="1:8" ht="15" customHeight="1" x14ac:dyDescent="0.2">
      <c r="A73" s="7" t="s">
        <v>77</v>
      </c>
      <c r="B73" s="15">
        <v>73</v>
      </c>
      <c r="C73" s="15">
        <v>7</v>
      </c>
      <c r="D73" s="15">
        <v>66</v>
      </c>
      <c r="E73" s="15">
        <v>172.00000000000003</v>
      </c>
      <c r="F73" s="15">
        <v>146.00000000000003</v>
      </c>
      <c r="G73" s="25">
        <v>0.56999999299999993</v>
      </c>
      <c r="H73" s="16">
        <v>163.73999999999995</v>
      </c>
    </row>
    <row r="74" spans="1:8" ht="21" customHeight="1" x14ac:dyDescent="0.2">
      <c r="A74" s="7" t="s">
        <v>78</v>
      </c>
      <c r="B74" s="23">
        <f t="shared" ref="B74:H74" si="11">SUM(B75:B79)</f>
        <v>297</v>
      </c>
      <c r="C74" s="23">
        <f t="shared" si="11"/>
        <v>31</v>
      </c>
      <c r="D74" s="23">
        <f t="shared" si="11"/>
        <v>266</v>
      </c>
      <c r="E74" s="23">
        <f t="shared" si="11"/>
        <v>696</v>
      </c>
      <c r="F74" s="23">
        <f t="shared" si="11"/>
        <v>434.99999999999989</v>
      </c>
      <c r="G74" s="24">
        <f t="shared" si="11"/>
        <v>2.2933332999999996</v>
      </c>
      <c r="H74" s="28">
        <f t="shared" si="11"/>
        <v>908.87999999999988</v>
      </c>
    </row>
    <row r="75" spans="1:8" ht="15" customHeight="1" x14ac:dyDescent="0.2">
      <c r="A75" s="7" t="s">
        <v>568</v>
      </c>
      <c r="B75" s="15">
        <v>92</v>
      </c>
      <c r="C75" s="15">
        <v>1</v>
      </c>
      <c r="D75" s="15">
        <v>91</v>
      </c>
      <c r="E75" s="15">
        <v>196</v>
      </c>
      <c r="F75" s="15">
        <v>120.9999999999999</v>
      </c>
      <c r="G75" s="25">
        <v>0.636666654</v>
      </c>
      <c r="H75" s="16">
        <v>262.67000000000007</v>
      </c>
    </row>
    <row r="76" spans="1:8" ht="15" customHeight="1" x14ac:dyDescent="0.2">
      <c r="A76" s="7" t="s">
        <v>79</v>
      </c>
      <c r="B76" s="15">
        <v>66</v>
      </c>
      <c r="C76" s="15">
        <v>3</v>
      </c>
      <c r="D76" s="15">
        <v>63</v>
      </c>
      <c r="E76" s="15">
        <v>184.00000000000003</v>
      </c>
      <c r="F76" s="15">
        <v>111.99999999999999</v>
      </c>
      <c r="G76" s="25">
        <v>0.6166666569999999</v>
      </c>
      <c r="H76" s="16">
        <v>138.26000000000002</v>
      </c>
    </row>
    <row r="77" spans="1:8" ht="15" customHeight="1" x14ac:dyDescent="0.2">
      <c r="A77" s="7" t="s">
        <v>80</v>
      </c>
      <c r="B77" s="15">
        <v>25</v>
      </c>
      <c r="C77" s="15" t="s">
        <v>16</v>
      </c>
      <c r="D77" s="15">
        <v>25</v>
      </c>
      <c r="E77" s="15">
        <v>121</v>
      </c>
      <c r="F77" s="15">
        <v>73</v>
      </c>
      <c r="G77" s="25">
        <v>0.39000000199999996</v>
      </c>
      <c r="H77" s="16">
        <v>78.000000000000014</v>
      </c>
    </row>
    <row r="78" spans="1:8" ht="15" customHeight="1" x14ac:dyDescent="0.2">
      <c r="A78" s="7" t="s">
        <v>81</v>
      </c>
      <c r="B78" s="15">
        <v>24</v>
      </c>
      <c r="C78" s="15">
        <v>1</v>
      </c>
      <c r="D78" s="15">
        <v>23</v>
      </c>
      <c r="E78" s="15">
        <v>35.999999999999993</v>
      </c>
      <c r="F78" s="15">
        <v>19.000000000000004</v>
      </c>
      <c r="G78" s="25">
        <v>0.116666663</v>
      </c>
      <c r="H78" s="16">
        <v>30.75</v>
      </c>
    </row>
    <row r="79" spans="1:8" ht="15" customHeight="1" x14ac:dyDescent="0.2">
      <c r="A79" s="7" t="s">
        <v>82</v>
      </c>
      <c r="B79" s="15">
        <v>90</v>
      </c>
      <c r="C79" s="15">
        <v>26</v>
      </c>
      <c r="D79" s="15">
        <v>64</v>
      </c>
      <c r="E79" s="15">
        <v>159.00000000000003</v>
      </c>
      <c r="F79" s="15">
        <v>109.99999999999999</v>
      </c>
      <c r="G79" s="25">
        <v>0.533333324</v>
      </c>
      <c r="H79" s="16">
        <v>399.19999999999987</v>
      </c>
    </row>
    <row r="80" spans="1:8" ht="21" customHeight="1" x14ac:dyDescent="0.2">
      <c r="A80" s="7" t="s">
        <v>83</v>
      </c>
      <c r="B80" s="23">
        <f t="shared" ref="B80:H80" si="12">SUM(B81:B96)</f>
        <v>687</v>
      </c>
      <c r="C80" s="23">
        <f t="shared" si="12"/>
        <v>85</v>
      </c>
      <c r="D80" s="23">
        <f t="shared" si="12"/>
        <v>602</v>
      </c>
      <c r="E80" s="23">
        <f t="shared" si="12"/>
        <v>1801</v>
      </c>
      <c r="F80" s="23">
        <f t="shared" si="12"/>
        <v>1283</v>
      </c>
      <c r="G80" s="24">
        <f t="shared" si="12"/>
        <v>6.0766666249999997</v>
      </c>
      <c r="H80" s="28">
        <f t="shared" si="12"/>
        <v>1140.1999999999998</v>
      </c>
    </row>
    <row r="81" spans="1:8" ht="15" customHeight="1" x14ac:dyDescent="0.2">
      <c r="A81" s="7" t="s">
        <v>569</v>
      </c>
      <c r="B81" s="15">
        <v>106</v>
      </c>
      <c r="C81" s="15">
        <v>52</v>
      </c>
      <c r="D81" s="15">
        <v>54</v>
      </c>
      <c r="E81" s="15">
        <v>265.99999999999994</v>
      </c>
      <c r="F81" s="15">
        <v>192</v>
      </c>
      <c r="G81" s="25">
        <v>0.9016666569999997</v>
      </c>
      <c r="H81" s="16">
        <v>183.56000000000003</v>
      </c>
    </row>
    <row r="82" spans="1:8" ht="15" customHeight="1" x14ac:dyDescent="0.2">
      <c r="A82" s="7" t="s">
        <v>84</v>
      </c>
      <c r="B82" s="15">
        <v>31</v>
      </c>
      <c r="C82" s="15">
        <v>2</v>
      </c>
      <c r="D82" s="15">
        <v>29</v>
      </c>
      <c r="E82" s="15">
        <v>96.999999999999986</v>
      </c>
      <c r="F82" s="15">
        <v>65</v>
      </c>
      <c r="G82" s="25">
        <v>0.32666666599999994</v>
      </c>
      <c r="H82" s="16">
        <v>110.00999999999999</v>
      </c>
    </row>
    <row r="83" spans="1:8" ht="15" customHeight="1" x14ac:dyDescent="0.2">
      <c r="A83" s="7" t="s">
        <v>85</v>
      </c>
      <c r="B83" s="15">
        <v>68</v>
      </c>
      <c r="C83" s="15">
        <v>8</v>
      </c>
      <c r="D83" s="15">
        <v>60</v>
      </c>
      <c r="E83" s="15">
        <v>127.00000000000003</v>
      </c>
      <c r="F83" s="15">
        <v>73</v>
      </c>
      <c r="G83" s="25">
        <v>0.50666665900000007</v>
      </c>
      <c r="H83" s="16">
        <v>60.889999999999993</v>
      </c>
    </row>
    <row r="84" spans="1:8" ht="15" customHeight="1" x14ac:dyDescent="0.2">
      <c r="A84" s="7" t="s">
        <v>86</v>
      </c>
      <c r="B84" s="15">
        <v>52</v>
      </c>
      <c r="C84" s="15">
        <v>3</v>
      </c>
      <c r="D84" s="15">
        <v>49</v>
      </c>
      <c r="E84" s="15">
        <v>209</v>
      </c>
      <c r="F84" s="15">
        <v>151.00000000000003</v>
      </c>
      <c r="G84" s="25">
        <v>0.63166666499999991</v>
      </c>
      <c r="H84" s="16">
        <v>42.669999999999987</v>
      </c>
    </row>
    <row r="85" spans="1:8" ht="15" customHeight="1" x14ac:dyDescent="0.2">
      <c r="A85" s="7" t="s">
        <v>87</v>
      </c>
      <c r="B85" s="15">
        <v>85</v>
      </c>
      <c r="C85" s="15" t="s">
        <v>16</v>
      </c>
      <c r="D85" s="15">
        <v>85</v>
      </c>
      <c r="E85" s="15">
        <v>145</v>
      </c>
      <c r="F85" s="15">
        <v>97.999999999999972</v>
      </c>
      <c r="G85" s="25">
        <v>0.49333332000000008</v>
      </c>
      <c r="H85" s="16">
        <v>84.470000000000027</v>
      </c>
    </row>
    <row r="86" spans="1:8" ht="15" customHeight="1" x14ac:dyDescent="0.2">
      <c r="A86" s="7" t="s">
        <v>88</v>
      </c>
      <c r="B86" s="15">
        <v>46</v>
      </c>
      <c r="C86" s="15">
        <v>1</v>
      </c>
      <c r="D86" s="15">
        <v>45</v>
      </c>
      <c r="E86" s="15">
        <v>133.00000000000003</v>
      </c>
      <c r="F86" s="15">
        <v>63.000000000000007</v>
      </c>
      <c r="G86" s="25">
        <v>0.42999999900000013</v>
      </c>
      <c r="H86" s="16">
        <v>23.580000000000002</v>
      </c>
    </row>
    <row r="87" spans="1:8" ht="15" customHeight="1" x14ac:dyDescent="0.2">
      <c r="A87" s="7" t="s">
        <v>89</v>
      </c>
      <c r="B87" s="15">
        <v>23</v>
      </c>
      <c r="C87" s="15" t="s">
        <v>16</v>
      </c>
      <c r="D87" s="15">
        <v>23</v>
      </c>
      <c r="E87" s="15">
        <v>48</v>
      </c>
      <c r="F87" s="15">
        <v>36</v>
      </c>
      <c r="G87" s="25">
        <v>0.15666666900000001</v>
      </c>
      <c r="H87" s="16">
        <v>39.599999999999994</v>
      </c>
    </row>
    <row r="88" spans="1:8" ht="15" customHeight="1" x14ac:dyDescent="0.2">
      <c r="A88" s="7" t="s">
        <v>90</v>
      </c>
      <c r="B88" s="15">
        <v>6</v>
      </c>
      <c r="C88" s="15" t="s">
        <v>16</v>
      </c>
      <c r="D88" s="15">
        <v>6</v>
      </c>
      <c r="E88" s="15">
        <v>34</v>
      </c>
      <c r="F88" s="15">
        <v>26.000000000000004</v>
      </c>
      <c r="G88" s="25">
        <v>0.11</v>
      </c>
      <c r="H88" s="16">
        <v>9.7999999999999989</v>
      </c>
    </row>
    <row r="89" spans="1:8" ht="15" customHeight="1" x14ac:dyDescent="0.2">
      <c r="A89" s="7" t="s">
        <v>91</v>
      </c>
      <c r="B89" s="15">
        <v>55</v>
      </c>
      <c r="C89" s="15">
        <v>4</v>
      </c>
      <c r="D89" s="15">
        <v>51</v>
      </c>
      <c r="E89" s="15">
        <v>169</v>
      </c>
      <c r="F89" s="15">
        <v>104.00000000000003</v>
      </c>
      <c r="G89" s="25">
        <v>0.51666666599999989</v>
      </c>
      <c r="H89" s="16">
        <v>114.68999999999997</v>
      </c>
    </row>
    <row r="90" spans="1:8" ht="15" customHeight="1" x14ac:dyDescent="0.2">
      <c r="A90" s="7" t="s">
        <v>92</v>
      </c>
      <c r="B90" s="15">
        <v>2</v>
      </c>
      <c r="C90" s="15" t="s">
        <v>16</v>
      </c>
      <c r="D90" s="15">
        <v>2</v>
      </c>
      <c r="E90" s="15">
        <v>16</v>
      </c>
      <c r="F90" s="15">
        <v>15</v>
      </c>
      <c r="G90" s="25">
        <v>0.05</v>
      </c>
      <c r="H90" s="16">
        <v>3.2399999999999998</v>
      </c>
    </row>
    <row r="91" spans="1:8" ht="15" customHeight="1" x14ac:dyDescent="0.2">
      <c r="A91" s="7" t="s">
        <v>93</v>
      </c>
      <c r="B91" s="15">
        <v>4</v>
      </c>
      <c r="C91" s="15" t="s">
        <v>16</v>
      </c>
      <c r="D91" s="15">
        <v>4</v>
      </c>
      <c r="E91" s="15">
        <v>26</v>
      </c>
      <c r="F91" s="15">
        <v>21</v>
      </c>
      <c r="G91" s="25">
        <v>9.3333333000000004E-2</v>
      </c>
      <c r="H91" s="16">
        <v>11.030000000000001</v>
      </c>
    </row>
    <row r="92" spans="1:8" ht="15" customHeight="1" x14ac:dyDescent="0.2">
      <c r="A92" s="7" t="s">
        <v>94</v>
      </c>
      <c r="B92" s="15">
        <v>7</v>
      </c>
      <c r="C92" s="15" t="s">
        <v>16</v>
      </c>
      <c r="D92" s="15">
        <v>7</v>
      </c>
      <c r="E92" s="15">
        <v>25.999999999999996</v>
      </c>
      <c r="F92" s="15">
        <v>25</v>
      </c>
      <c r="G92" s="25">
        <v>8.6666668000000002E-2</v>
      </c>
      <c r="H92" s="16">
        <v>4.7</v>
      </c>
    </row>
    <row r="93" spans="1:8" ht="15" customHeight="1" x14ac:dyDescent="0.2">
      <c r="A93" s="7" t="s">
        <v>95</v>
      </c>
      <c r="B93" s="15">
        <v>102</v>
      </c>
      <c r="C93" s="15">
        <v>14</v>
      </c>
      <c r="D93" s="15">
        <v>88</v>
      </c>
      <c r="E93" s="15">
        <v>255.00000000000006</v>
      </c>
      <c r="F93" s="15">
        <v>216</v>
      </c>
      <c r="G93" s="25">
        <v>0.94666666099999963</v>
      </c>
      <c r="H93" s="16">
        <v>130.65</v>
      </c>
    </row>
    <row r="94" spans="1:8" ht="15" customHeight="1" x14ac:dyDescent="0.2">
      <c r="A94" s="7" t="s">
        <v>96</v>
      </c>
      <c r="B94" s="15">
        <v>98</v>
      </c>
      <c r="C94" s="15">
        <v>1</v>
      </c>
      <c r="D94" s="15">
        <v>97</v>
      </c>
      <c r="E94" s="15">
        <v>247.99999999999997</v>
      </c>
      <c r="F94" s="15">
        <v>196</v>
      </c>
      <c r="G94" s="25">
        <v>0.8199999960000004</v>
      </c>
      <c r="H94" s="16">
        <v>320.26000000000005</v>
      </c>
    </row>
    <row r="95" spans="1:8" ht="15" customHeight="1" x14ac:dyDescent="0.2">
      <c r="A95" s="7" t="s">
        <v>97</v>
      </c>
      <c r="B95" s="15">
        <v>1</v>
      </c>
      <c r="C95" s="15" t="s">
        <v>16</v>
      </c>
      <c r="D95" s="15">
        <v>1</v>
      </c>
      <c r="E95" s="15">
        <v>1</v>
      </c>
      <c r="F95" s="15">
        <v>1</v>
      </c>
      <c r="G95" s="25">
        <v>3.333333E-3</v>
      </c>
      <c r="H95" s="16">
        <v>1</v>
      </c>
    </row>
    <row r="96" spans="1:8" ht="15" customHeight="1" x14ac:dyDescent="0.2">
      <c r="A96" s="7" t="s">
        <v>98</v>
      </c>
      <c r="B96" s="15">
        <v>1</v>
      </c>
      <c r="C96" s="15" t="s">
        <v>16</v>
      </c>
      <c r="D96" s="15">
        <v>1</v>
      </c>
      <c r="E96" s="15">
        <v>1</v>
      </c>
      <c r="F96" s="15">
        <v>1</v>
      </c>
      <c r="G96" s="25">
        <v>3.333333E-3</v>
      </c>
      <c r="H96" s="16">
        <v>0.05</v>
      </c>
    </row>
    <row r="97" spans="1:8" ht="21" customHeight="1" x14ac:dyDescent="0.2">
      <c r="A97" s="7" t="s">
        <v>7</v>
      </c>
      <c r="B97" s="23">
        <f t="shared" ref="B97:H97" si="13">+B98+B110+B117+B121+B127+B135</f>
        <v>147</v>
      </c>
      <c r="C97" s="23">
        <f>+C98+C117+C127</f>
        <v>8</v>
      </c>
      <c r="D97" s="23">
        <f t="shared" si="13"/>
        <v>139</v>
      </c>
      <c r="E97" s="23">
        <f t="shared" si="13"/>
        <v>1294</v>
      </c>
      <c r="F97" s="23">
        <f t="shared" si="13"/>
        <v>1063</v>
      </c>
      <c r="G97" s="24">
        <f t="shared" si="13"/>
        <v>4.3166666620000003</v>
      </c>
      <c r="H97" s="28">
        <f t="shared" si="13"/>
        <v>496.29</v>
      </c>
    </row>
    <row r="98" spans="1:8" ht="21" customHeight="1" x14ac:dyDescent="0.2">
      <c r="A98" s="7" t="s">
        <v>99</v>
      </c>
      <c r="B98" s="23">
        <f t="shared" ref="B98:H98" si="14">SUM(B99:B109)</f>
        <v>60</v>
      </c>
      <c r="C98" s="23">
        <f t="shared" si="14"/>
        <v>4</v>
      </c>
      <c r="D98" s="23">
        <f t="shared" si="14"/>
        <v>56</v>
      </c>
      <c r="E98" s="23">
        <f t="shared" si="14"/>
        <v>227</v>
      </c>
      <c r="F98" s="23">
        <f t="shared" si="14"/>
        <v>162</v>
      </c>
      <c r="G98" s="24">
        <f t="shared" si="14"/>
        <v>0.76333332800000009</v>
      </c>
      <c r="H98" s="28">
        <f t="shared" si="14"/>
        <v>90.14</v>
      </c>
    </row>
    <row r="99" spans="1:8" ht="15" customHeight="1" x14ac:dyDescent="0.2">
      <c r="A99" s="7" t="s">
        <v>100</v>
      </c>
      <c r="B99" s="15">
        <v>14</v>
      </c>
      <c r="C99" s="15">
        <v>1</v>
      </c>
      <c r="D99" s="15">
        <v>13</v>
      </c>
      <c r="E99" s="15">
        <v>49.000000000000007</v>
      </c>
      <c r="F99" s="15">
        <v>37.999999999999993</v>
      </c>
      <c r="G99" s="25">
        <v>0.16</v>
      </c>
      <c r="H99" s="16">
        <v>16.800000000000004</v>
      </c>
    </row>
    <row r="100" spans="1:8" ht="15" customHeight="1" x14ac:dyDescent="0.2">
      <c r="A100" s="7" t="s">
        <v>101</v>
      </c>
      <c r="B100" s="15">
        <v>3</v>
      </c>
      <c r="C100" s="15" t="s">
        <v>16</v>
      </c>
      <c r="D100" s="15">
        <v>3</v>
      </c>
      <c r="E100" s="15">
        <v>5</v>
      </c>
      <c r="F100" s="15">
        <v>5</v>
      </c>
      <c r="G100" s="25">
        <v>1.6666666E-2</v>
      </c>
      <c r="H100" s="16">
        <v>1.45</v>
      </c>
    </row>
    <row r="101" spans="1:8" ht="15" customHeight="1" x14ac:dyDescent="0.2">
      <c r="A101" s="7" t="s">
        <v>102</v>
      </c>
      <c r="B101" s="15">
        <v>4</v>
      </c>
      <c r="C101" s="15" t="s">
        <v>16</v>
      </c>
      <c r="D101" s="15">
        <v>4</v>
      </c>
      <c r="E101" s="15">
        <v>29</v>
      </c>
      <c r="F101" s="15">
        <v>28</v>
      </c>
      <c r="G101" s="25">
        <v>9.3333333000000018E-2</v>
      </c>
      <c r="H101" s="16">
        <v>14</v>
      </c>
    </row>
    <row r="102" spans="1:8" ht="15" customHeight="1" x14ac:dyDescent="0.2">
      <c r="A102" s="7" t="s">
        <v>103</v>
      </c>
      <c r="B102" s="15">
        <v>11</v>
      </c>
      <c r="C102" s="15" t="s">
        <v>16</v>
      </c>
      <c r="D102" s="15">
        <v>11</v>
      </c>
      <c r="E102" s="15">
        <v>26.999999999999996</v>
      </c>
      <c r="F102" s="15">
        <v>16</v>
      </c>
      <c r="G102" s="25">
        <v>9.3333334000000004E-2</v>
      </c>
      <c r="H102" s="16">
        <v>12.79</v>
      </c>
    </row>
    <row r="103" spans="1:8" ht="15" customHeight="1" x14ac:dyDescent="0.2">
      <c r="A103" s="7" t="s">
        <v>104</v>
      </c>
      <c r="B103" s="15">
        <v>3</v>
      </c>
      <c r="C103" s="15">
        <v>1</v>
      </c>
      <c r="D103" s="15">
        <v>2</v>
      </c>
      <c r="E103" s="15">
        <v>8</v>
      </c>
      <c r="F103" s="15">
        <v>5</v>
      </c>
      <c r="G103" s="25">
        <v>2.6666665999999999E-2</v>
      </c>
      <c r="H103" s="16">
        <v>1.9</v>
      </c>
    </row>
    <row r="104" spans="1:8" ht="15" customHeight="1" x14ac:dyDescent="0.2">
      <c r="A104" s="7" t="s">
        <v>105</v>
      </c>
      <c r="B104" s="15">
        <v>3</v>
      </c>
      <c r="C104" s="15" t="s">
        <v>16</v>
      </c>
      <c r="D104" s="15">
        <v>3</v>
      </c>
      <c r="E104" s="15">
        <v>32</v>
      </c>
      <c r="F104" s="15">
        <v>32</v>
      </c>
      <c r="G104" s="25">
        <v>0.10666666600000001</v>
      </c>
      <c r="H104" s="16">
        <v>16.149999999999999</v>
      </c>
    </row>
    <row r="105" spans="1:8" ht="15" customHeight="1" x14ac:dyDescent="0.2">
      <c r="A105" s="7" t="s">
        <v>106</v>
      </c>
      <c r="B105" s="15">
        <v>2</v>
      </c>
      <c r="C105" s="15">
        <v>1</v>
      </c>
      <c r="D105" s="15">
        <v>1</v>
      </c>
      <c r="E105" s="15">
        <v>2</v>
      </c>
      <c r="F105" s="15">
        <v>1</v>
      </c>
      <c r="G105" s="25">
        <v>6.6666659999999999E-3</v>
      </c>
      <c r="H105" s="16">
        <v>1</v>
      </c>
    </row>
    <row r="106" spans="1:8" ht="15" customHeight="1" x14ac:dyDescent="0.2">
      <c r="A106" s="7" t="s">
        <v>107</v>
      </c>
      <c r="B106" s="15">
        <v>4</v>
      </c>
      <c r="C106" s="15" t="s">
        <v>16</v>
      </c>
      <c r="D106" s="15">
        <v>4</v>
      </c>
      <c r="E106" s="15">
        <v>35</v>
      </c>
      <c r="F106" s="15">
        <v>12</v>
      </c>
      <c r="G106" s="25">
        <v>0.13</v>
      </c>
      <c r="H106" s="16">
        <v>9</v>
      </c>
    </row>
    <row r="107" spans="1:8" ht="15" customHeight="1" x14ac:dyDescent="0.2">
      <c r="A107" s="7" t="s">
        <v>108</v>
      </c>
      <c r="B107" s="15">
        <v>1</v>
      </c>
      <c r="C107" s="15" t="s">
        <v>16</v>
      </c>
      <c r="D107" s="15">
        <v>1</v>
      </c>
      <c r="E107" s="15">
        <v>4</v>
      </c>
      <c r="F107" s="15" t="s">
        <v>16</v>
      </c>
      <c r="G107" s="25">
        <v>0.01</v>
      </c>
      <c r="H107" s="16" t="s">
        <v>16</v>
      </c>
    </row>
    <row r="108" spans="1:8" ht="15" customHeight="1" x14ac:dyDescent="0.2">
      <c r="A108" s="7" t="s">
        <v>109</v>
      </c>
      <c r="B108" s="15">
        <v>12</v>
      </c>
      <c r="C108" s="15" t="s">
        <v>16</v>
      </c>
      <c r="D108" s="15">
        <v>12</v>
      </c>
      <c r="E108" s="15">
        <v>32</v>
      </c>
      <c r="F108" s="15">
        <v>24.999999999999996</v>
      </c>
      <c r="G108" s="25">
        <v>0.10666666400000001</v>
      </c>
      <c r="H108" s="16">
        <v>17.05</v>
      </c>
    </row>
    <row r="109" spans="1:8" ht="15" customHeight="1" x14ac:dyDescent="0.2">
      <c r="A109" s="7" t="s">
        <v>110</v>
      </c>
      <c r="B109" s="15">
        <v>3</v>
      </c>
      <c r="C109" s="15">
        <v>1</v>
      </c>
      <c r="D109" s="15">
        <v>2</v>
      </c>
      <c r="E109" s="15">
        <v>4</v>
      </c>
      <c r="F109" s="15" t="s">
        <v>16</v>
      </c>
      <c r="G109" s="25">
        <v>1.3333333000000001E-2</v>
      </c>
      <c r="H109" s="16" t="s">
        <v>16</v>
      </c>
    </row>
    <row r="110" spans="1:8" ht="21" customHeight="1" x14ac:dyDescent="0.2">
      <c r="A110" s="7" t="s">
        <v>111</v>
      </c>
      <c r="B110" s="23">
        <f t="shared" ref="B110:H110" si="15">SUM(B111:B116)</f>
        <v>9</v>
      </c>
      <c r="C110" s="23">
        <f t="shared" si="15"/>
        <v>0</v>
      </c>
      <c r="D110" s="23">
        <f t="shared" si="15"/>
        <v>9</v>
      </c>
      <c r="E110" s="23">
        <f t="shared" si="15"/>
        <v>42</v>
      </c>
      <c r="F110" s="23">
        <f t="shared" si="15"/>
        <v>37</v>
      </c>
      <c r="G110" s="24">
        <f t="shared" si="15"/>
        <v>0.13</v>
      </c>
      <c r="H110" s="28">
        <f t="shared" si="15"/>
        <v>16.100000000000001</v>
      </c>
    </row>
    <row r="111" spans="1:8" ht="15" customHeight="1" x14ac:dyDescent="0.2">
      <c r="A111" s="7" t="s">
        <v>570</v>
      </c>
      <c r="B111" s="15">
        <v>2</v>
      </c>
      <c r="C111" s="15" t="s">
        <v>16</v>
      </c>
      <c r="D111" s="15">
        <v>2</v>
      </c>
      <c r="E111" s="15">
        <v>4</v>
      </c>
      <c r="F111" s="15">
        <v>1</v>
      </c>
      <c r="G111" s="25">
        <v>1.3333332999999999E-2</v>
      </c>
      <c r="H111" s="16">
        <v>1</v>
      </c>
    </row>
    <row r="112" spans="1:8" ht="15" customHeight="1" x14ac:dyDescent="0.2">
      <c r="A112" s="7" t="s">
        <v>112</v>
      </c>
      <c r="B112" s="15">
        <v>1</v>
      </c>
      <c r="C112" s="15" t="s">
        <v>16</v>
      </c>
      <c r="D112" s="15">
        <v>1</v>
      </c>
      <c r="E112" s="15">
        <v>3</v>
      </c>
      <c r="F112" s="15">
        <v>1</v>
      </c>
      <c r="G112" s="25">
        <v>0.01</v>
      </c>
      <c r="H112" s="16">
        <v>3</v>
      </c>
    </row>
    <row r="113" spans="1:8" ht="15" customHeight="1" x14ac:dyDescent="0.2">
      <c r="A113" s="7" t="s">
        <v>113</v>
      </c>
      <c r="B113" s="15">
        <v>1</v>
      </c>
      <c r="C113" s="15" t="s">
        <v>16</v>
      </c>
      <c r="D113" s="15">
        <v>1</v>
      </c>
      <c r="E113" s="15">
        <v>2</v>
      </c>
      <c r="F113" s="15">
        <v>2</v>
      </c>
      <c r="G113" s="25">
        <v>6.6666670000000003E-3</v>
      </c>
      <c r="H113" s="16">
        <v>3</v>
      </c>
    </row>
    <row r="114" spans="1:8" ht="15" customHeight="1" x14ac:dyDescent="0.2">
      <c r="A114" s="7" t="s">
        <v>114</v>
      </c>
      <c r="B114" s="15">
        <v>2</v>
      </c>
      <c r="C114" s="15" t="s">
        <v>16</v>
      </c>
      <c r="D114" s="15">
        <v>2</v>
      </c>
      <c r="E114" s="15">
        <v>20</v>
      </c>
      <c r="F114" s="15">
        <v>20</v>
      </c>
      <c r="G114" s="25">
        <v>6.0000000000000005E-2</v>
      </c>
      <c r="H114" s="16">
        <v>8</v>
      </c>
    </row>
    <row r="115" spans="1:8" ht="15" customHeight="1" x14ac:dyDescent="0.2">
      <c r="A115" s="7" t="s">
        <v>115</v>
      </c>
      <c r="B115" s="15">
        <v>1</v>
      </c>
      <c r="C115" s="15" t="s">
        <v>16</v>
      </c>
      <c r="D115" s="15">
        <v>1</v>
      </c>
      <c r="E115" s="15">
        <v>5</v>
      </c>
      <c r="F115" s="15">
        <v>5</v>
      </c>
      <c r="G115" s="25">
        <v>0.02</v>
      </c>
      <c r="H115" s="16" t="s">
        <v>16</v>
      </c>
    </row>
    <row r="116" spans="1:8" ht="15" customHeight="1" x14ac:dyDescent="0.2">
      <c r="A116" s="7" t="s">
        <v>116</v>
      </c>
      <c r="B116" s="15">
        <v>2</v>
      </c>
      <c r="C116" s="15" t="s">
        <v>16</v>
      </c>
      <c r="D116" s="15">
        <v>2</v>
      </c>
      <c r="E116" s="15">
        <v>8</v>
      </c>
      <c r="F116" s="15">
        <v>8</v>
      </c>
      <c r="G116" s="25">
        <v>0.02</v>
      </c>
      <c r="H116" s="16">
        <v>1.1000000000000001</v>
      </c>
    </row>
    <row r="117" spans="1:8" ht="21" customHeight="1" x14ac:dyDescent="0.2">
      <c r="A117" s="7" t="s">
        <v>117</v>
      </c>
      <c r="B117" s="23">
        <f t="shared" ref="B117:H117" si="16">SUM(B118:B120)</f>
        <v>26</v>
      </c>
      <c r="C117" s="23">
        <f t="shared" si="16"/>
        <v>2</v>
      </c>
      <c r="D117" s="23">
        <f t="shared" si="16"/>
        <v>24</v>
      </c>
      <c r="E117" s="23">
        <f t="shared" si="16"/>
        <v>197</v>
      </c>
      <c r="F117" s="23">
        <f t="shared" si="16"/>
        <v>168</v>
      </c>
      <c r="G117" s="24">
        <f t="shared" si="16"/>
        <v>0.65</v>
      </c>
      <c r="H117" s="28">
        <f t="shared" si="16"/>
        <v>32.4</v>
      </c>
    </row>
    <row r="118" spans="1:8" ht="15" customHeight="1" x14ac:dyDescent="0.2">
      <c r="A118" s="7" t="s">
        <v>571</v>
      </c>
      <c r="B118" s="15">
        <v>8</v>
      </c>
      <c r="C118" s="15">
        <v>2</v>
      </c>
      <c r="D118" s="15">
        <v>6</v>
      </c>
      <c r="E118" s="15">
        <v>26</v>
      </c>
      <c r="F118" s="15">
        <v>20.000000000000004</v>
      </c>
      <c r="G118" s="25">
        <v>8.9999999999999983E-2</v>
      </c>
      <c r="H118" s="16">
        <v>7.4</v>
      </c>
    </row>
    <row r="119" spans="1:8" ht="15" customHeight="1" x14ac:dyDescent="0.2">
      <c r="A119" s="7" t="s">
        <v>558</v>
      </c>
      <c r="B119" s="15">
        <v>2</v>
      </c>
      <c r="C119" s="15" t="s">
        <v>16</v>
      </c>
      <c r="D119" s="15">
        <v>2</v>
      </c>
      <c r="E119" s="15">
        <v>17</v>
      </c>
      <c r="F119" s="15">
        <v>15</v>
      </c>
      <c r="G119" s="25">
        <v>5.6666667000000004E-2</v>
      </c>
      <c r="H119" s="16">
        <v>0.3</v>
      </c>
    </row>
    <row r="120" spans="1:8" ht="15" customHeight="1" x14ac:dyDescent="0.2">
      <c r="A120" s="7" t="s">
        <v>118</v>
      </c>
      <c r="B120" s="15">
        <v>16</v>
      </c>
      <c r="C120" s="15" t="s">
        <v>16</v>
      </c>
      <c r="D120" s="15">
        <v>16</v>
      </c>
      <c r="E120" s="15">
        <v>154</v>
      </c>
      <c r="F120" s="15">
        <v>133</v>
      </c>
      <c r="G120" s="25">
        <v>0.50333333300000005</v>
      </c>
      <c r="H120" s="16">
        <v>24.7</v>
      </c>
    </row>
    <row r="121" spans="1:8" ht="21" customHeight="1" x14ac:dyDescent="0.2">
      <c r="A121" s="7" t="s">
        <v>119</v>
      </c>
      <c r="B121" s="23">
        <f t="shared" ref="B121:H121" si="17">SUM(B122:B126)</f>
        <v>11</v>
      </c>
      <c r="C121" s="23" t="s">
        <v>16</v>
      </c>
      <c r="D121" s="23">
        <f t="shared" si="17"/>
        <v>11</v>
      </c>
      <c r="E121" s="23">
        <f t="shared" si="17"/>
        <v>97</v>
      </c>
      <c r="F121" s="23">
        <f t="shared" si="17"/>
        <v>85</v>
      </c>
      <c r="G121" s="24">
        <f t="shared" si="17"/>
        <v>0.33333333399999998</v>
      </c>
      <c r="H121" s="28">
        <f t="shared" si="17"/>
        <v>86.6</v>
      </c>
    </row>
    <row r="122" spans="1:8" ht="15" customHeight="1" x14ac:dyDescent="0.2">
      <c r="A122" s="7" t="s">
        <v>572</v>
      </c>
      <c r="B122" s="15">
        <v>1</v>
      </c>
      <c r="C122" s="15" t="s">
        <v>16</v>
      </c>
      <c r="D122" s="15">
        <v>1</v>
      </c>
      <c r="E122" s="15">
        <v>5</v>
      </c>
      <c r="F122" s="15">
        <v>4</v>
      </c>
      <c r="G122" s="25">
        <v>0.02</v>
      </c>
      <c r="H122" s="16">
        <v>3</v>
      </c>
    </row>
    <row r="123" spans="1:8" ht="15" customHeight="1" x14ac:dyDescent="0.2">
      <c r="A123" s="7" t="s">
        <v>120</v>
      </c>
      <c r="B123" s="15">
        <v>4</v>
      </c>
      <c r="C123" s="15" t="s">
        <v>16</v>
      </c>
      <c r="D123" s="15">
        <v>4</v>
      </c>
      <c r="E123" s="15">
        <v>62</v>
      </c>
      <c r="F123" s="15">
        <v>62</v>
      </c>
      <c r="G123" s="25">
        <v>0.21000000000000002</v>
      </c>
      <c r="H123" s="16">
        <v>66</v>
      </c>
    </row>
    <row r="124" spans="1:8" ht="15" customHeight="1" x14ac:dyDescent="0.2">
      <c r="A124" s="7" t="s">
        <v>121</v>
      </c>
      <c r="B124" s="15">
        <v>1</v>
      </c>
      <c r="C124" s="15" t="s">
        <v>16</v>
      </c>
      <c r="D124" s="15">
        <v>1</v>
      </c>
      <c r="E124" s="15">
        <v>3</v>
      </c>
      <c r="F124" s="15">
        <v>3</v>
      </c>
      <c r="G124" s="25">
        <v>0.01</v>
      </c>
      <c r="H124" s="16">
        <v>5</v>
      </c>
    </row>
    <row r="125" spans="1:8" ht="15" customHeight="1" x14ac:dyDescent="0.2">
      <c r="A125" s="7" t="s">
        <v>122</v>
      </c>
      <c r="B125" s="15">
        <v>3</v>
      </c>
      <c r="C125" s="15" t="s">
        <v>16</v>
      </c>
      <c r="D125" s="15">
        <v>3</v>
      </c>
      <c r="E125" s="15">
        <v>15</v>
      </c>
      <c r="F125" s="15">
        <v>10</v>
      </c>
      <c r="G125" s="25">
        <v>5.6666666999999997E-2</v>
      </c>
      <c r="H125" s="16">
        <v>10.6</v>
      </c>
    </row>
    <row r="126" spans="1:8" ht="15" customHeight="1" x14ac:dyDescent="0.2">
      <c r="A126" s="7" t="s">
        <v>123</v>
      </c>
      <c r="B126" s="15">
        <v>2</v>
      </c>
      <c r="C126" s="15" t="s">
        <v>16</v>
      </c>
      <c r="D126" s="15">
        <v>2</v>
      </c>
      <c r="E126" s="15">
        <v>12</v>
      </c>
      <c r="F126" s="15">
        <v>6</v>
      </c>
      <c r="G126" s="25">
        <v>3.6666667E-2</v>
      </c>
      <c r="H126" s="16">
        <v>2</v>
      </c>
    </row>
    <row r="127" spans="1:8" ht="21" customHeight="1" x14ac:dyDescent="0.2">
      <c r="A127" s="7" t="s">
        <v>124</v>
      </c>
      <c r="B127" s="23">
        <f t="shared" ref="B127:H127" si="18">SUM(B128:B134)</f>
        <v>28</v>
      </c>
      <c r="C127" s="23">
        <f t="shared" si="18"/>
        <v>2</v>
      </c>
      <c r="D127" s="23">
        <f t="shared" si="18"/>
        <v>26</v>
      </c>
      <c r="E127" s="23">
        <f t="shared" si="18"/>
        <v>307</v>
      </c>
      <c r="F127" s="23">
        <f t="shared" si="18"/>
        <v>290</v>
      </c>
      <c r="G127" s="24">
        <f t="shared" si="18"/>
        <v>1.026666667</v>
      </c>
      <c r="H127" s="28">
        <f t="shared" si="18"/>
        <v>196.10000000000002</v>
      </c>
    </row>
    <row r="128" spans="1:8" ht="15" customHeight="1" x14ac:dyDescent="0.2">
      <c r="A128" s="7" t="s">
        <v>573</v>
      </c>
      <c r="B128" s="15">
        <v>1</v>
      </c>
      <c r="C128" s="15" t="s">
        <v>16</v>
      </c>
      <c r="D128" s="15">
        <v>1</v>
      </c>
      <c r="E128" s="15">
        <v>9</v>
      </c>
      <c r="F128" s="15">
        <v>4</v>
      </c>
      <c r="G128" s="25">
        <v>0.03</v>
      </c>
      <c r="H128" s="16">
        <v>2</v>
      </c>
    </row>
    <row r="129" spans="1:8" ht="15" customHeight="1" x14ac:dyDescent="0.2">
      <c r="A129" s="7" t="s">
        <v>125</v>
      </c>
      <c r="B129" s="15">
        <v>8</v>
      </c>
      <c r="C129" s="15">
        <v>1</v>
      </c>
      <c r="D129" s="15">
        <v>7</v>
      </c>
      <c r="E129" s="15">
        <v>43</v>
      </c>
      <c r="F129" s="15">
        <v>36</v>
      </c>
      <c r="G129" s="25">
        <v>0.13666666600000002</v>
      </c>
      <c r="H129" s="16">
        <v>22.099999999999998</v>
      </c>
    </row>
    <row r="130" spans="1:8" ht="15" customHeight="1" x14ac:dyDescent="0.2">
      <c r="A130" s="7" t="s">
        <v>126</v>
      </c>
      <c r="B130" s="15">
        <v>2</v>
      </c>
      <c r="C130" s="15" t="s">
        <v>16</v>
      </c>
      <c r="D130" s="15">
        <v>2</v>
      </c>
      <c r="E130" s="15">
        <v>7</v>
      </c>
      <c r="F130" s="15">
        <v>2</v>
      </c>
      <c r="G130" s="25">
        <v>0.02</v>
      </c>
      <c r="H130" s="16">
        <v>0.3</v>
      </c>
    </row>
    <row r="131" spans="1:8" ht="15" customHeight="1" x14ac:dyDescent="0.2">
      <c r="A131" s="7" t="s">
        <v>127</v>
      </c>
      <c r="B131" s="15">
        <v>10</v>
      </c>
      <c r="C131" s="15" t="s">
        <v>16</v>
      </c>
      <c r="D131" s="15">
        <v>10</v>
      </c>
      <c r="E131" s="15">
        <v>110.00000000000001</v>
      </c>
      <c r="F131" s="15">
        <v>110.00000000000001</v>
      </c>
      <c r="G131" s="25">
        <v>0.38666666699999996</v>
      </c>
      <c r="H131" s="16">
        <v>116.20000000000002</v>
      </c>
    </row>
    <row r="132" spans="1:8" ht="15" customHeight="1" x14ac:dyDescent="0.2">
      <c r="A132" s="7" t="s">
        <v>128</v>
      </c>
      <c r="B132" s="15">
        <v>3</v>
      </c>
      <c r="C132" s="15" t="s">
        <v>16</v>
      </c>
      <c r="D132" s="15">
        <v>3</v>
      </c>
      <c r="E132" s="15">
        <v>108</v>
      </c>
      <c r="F132" s="15">
        <v>108</v>
      </c>
      <c r="G132" s="25">
        <v>0.35666666699999999</v>
      </c>
      <c r="H132" s="16">
        <v>31.5</v>
      </c>
    </row>
    <row r="133" spans="1:8" ht="15" customHeight="1" x14ac:dyDescent="0.2">
      <c r="A133" s="7" t="s">
        <v>129</v>
      </c>
      <c r="B133" s="15">
        <v>3</v>
      </c>
      <c r="C133" s="15">
        <v>1</v>
      </c>
      <c r="D133" s="15">
        <v>2</v>
      </c>
      <c r="E133" s="15">
        <v>28</v>
      </c>
      <c r="F133" s="15">
        <v>28</v>
      </c>
      <c r="G133" s="25">
        <v>0.09</v>
      </c>
      <c r="H133" s="16">
        <v>23</v>
      </c>
    </row>
    <row r="134" spans="1:8" ht="15" customHeight="1" x14ac:dyDescent="0.2">
      <c r="A134" s="7" t="s">
        <v>130</v>
      </c>
      <c r="B134" s="15">
        <v>1</v>
      </c>
      <c r="C134" s="15" t="s">
        <v>16</v>
      </c>
      <c r="D134" s="15">
        <v>1</v>
      </c>
      <c r="E134" s="15">
        <v>2</v>
      </c>
      <c r="F134" s="15">
        <v>2</v>
      </c>
      <c r="G134" s="25">
        <v>6.6666670000000003E-3</v>
      </c>
      <c r="H134" s="16">
        <v>1</v>
      </c>
    </row>
    <row r="135" spans="1:8" ht="21" customHeight="1" x14ac:dyDescent="0.2">
      <c r="A135" s="7" t="s">
        <v>131</v>
      </c>
      <c r="B135" s="13">
        <v>13</v>
      </c>
      <c r="C135" s="13" t="s">
        <v>16</v>
      </c>
      <c r="D135" s="13">
        <v>13</v>
      </c>
      <c r="E135" s="13">
        <v>424</v>
      </c>
      <c r="F135" s="13">
        <v>321.00000000000006</v>
      </c>
      <c r="G135" s="24">
        <v>1.4133333330000002</v>
      </c>
      <c r="H135" s="14">
        <v>74.949999999999989</v>
      </c>
    </row>
    <row r="136" spans="1:8" ht="15" customHeight="1" x14ac:dyDescent="0.2">
      <c r="A136" s="7" t="s">
        <v>132</v>
      </c>
      <c r="B136" s="15">
        <v>12</v>
      </c>
      <c r="C136" s="15" t="s">
        <v>16</v>
      </c>
      <c r="D136" s="15">
        <v>12</v>
      </c>
      <c r="E136" s="15">
        <v>422</v>
      </c>
      <c r="F136" s="15">
        <v>320.00000000000006</v>
      </c>
      <c r="G136" s="25">
        <v>1.4066666660000002</v>
      </c>
      <c r="H136" s="16">
        <v>74.34999999999998</v>
      </c>
    </row>
    <row r="137" spans="1:8" ht="15" customHeight="1" x14ac:dyDescent="0.2">
      <c r="A137" s="7" t="s">
        <v>133</v>
      </c>
      <c r="B137" s="15">
        <v>1</v>
      </c>
      <c r="C137" s="15" t="s">
        <v>16</v>
      </c>
      <c r="D137" s="15">
        <v>1</v>
      </c>
      <c r="E137" s="15">
        <v>2</v>
      </c>
      <c r="F137" s="15">
        <v>1</v>
      </c>
      <c r="G137" s="25">
        <v>6.6666670000000003E-3</v>
      </c>
      <c r="H137" s="16">
        <v>0.6</v>
      </c>
    </row>
    <row r="138" spans="1:8" ht="21" customHeight="1" x14ac:dyDescent="0.2">
      <c r="A138" s="7" t="s">
        <v>11</v>
      </c>
      <c r="B138" s="23">
        <f t="shared" ref="B138:H138" si="19">+B139+B145+B152+B159+B166+B180+B192+B199+B204+B209+B214+B218+B223+B229</f>
        <v>487</v>
      </c>
      <c r="C138" s="23">
        <f t="shared" si="19"/>
        <v>26</v>
      </c>
      <c r="D138" s="23">
        <f t="shared" si="19"/>
        <v>461</v>
      </c>
      <c r="E138" s="23">
        <f t="shared" si="19"/>
        <v>16826</v>
      </c>
      <c r="F138" s="23">
        <f t="shared" si="19"/>
        <v>10063</v>
      </c>
      <c r="G138" s="24">
        <f t="shared" si="19"/>
        <v>35.349999949999997</v>
      </c>
      <c r="H138" s="28">
        <f t="shared" si="19"/>
        <v>3019.7400000000002</v>
      </c>
    </row>
    <row r="139" spans="1:8" ht="21" customHeight="1" x14ac:dyDescent="0.2">
      <c r="A139" s="7" t="s">
        <v>134</v>
      </c>
      <c r="B139" s="23">
        <f t="shared" ref="B139:H139" si="20">SUM(B140:B144)</f>
        <v>73</v>
      </c>
      <c r="C139" s="23">
        <f t="shared" si="20"/>
        <v>0</v>
      </c>
      <c r="D139" s="23">
        <f t="shared" si="20"/>
        <v>73</v>
      </c>
      <c r="E139" s="23">
        <f t="shared" si="20"/>
        <v>167</v>
      </c>
      <c r="F139" s="23">
        <f t="shared" si="20"/>
        <v>115</v>
      </c>
      <c r="G139" s="24">
        <f t="shared" si="20"/>
        <v>0.53999999399999998</v>
      </c>
      <c r="H139" s="28">
        <f t="shared" si="20"/>
        <v>138.39999999999998</v>
      </c>
    </row>
    <row r="140" spans="1:8" ht="15" customHeight="1" x14ac:dyDescent="0.2">
      <c r="A140" s="7" t="s">
        <v>574</v>
      </c>
      <c r="B140" s="15">
        <v>29</v>
      </c>
      <c r="C140" s="15" t="s">
        <v>16</v>
      </c>
      <c r="D140" s="15">
        <v>29</v>
      </c>
      <c r="E140" s="15">
        <v>41</v>
      </c>
      <c r="F140" s="15">
        <v>30.000000000000007</v>
      </c>
      <c r="G140" s="25">
        <v>0.13666666299999999</v>
      </c>
      <c r="H140" s="16">
        <v>37</v>
      </c>
    </row>
    <row r="141" spans="1:8" ht="15" customHeight="1" x14ac:dyDescent="0.2">
      <c r="A141" s="7" t="s">
        <v>135</v>
      </c>
      <c r="B141" s="15">
        <v>13</v>
      </c>
      <c r="C141" s="15" t="s">
        <v>16</v>
      </c>
      <c r="D141" s="15">
        <v>13</v>
      </c>
      <c r="E141" s="15">
        <v>39</v>
      </c>
      <c r="F141" s="15">
        <v>12</v>
      </c>
      <c r="G141" s="25">
        <v>0.12666666499999998</v>
      </c>
      <c r="H141" s="16">
        <v>10.5</v>
      </c>
    </row>
    <row r="142" spans="1:8" ht="15" customHeight="1" x14ac:dyDescent="0.2">
      <c r="A142" s="7" t="s">
        <v>136</v>
      </c>
      <c r="B142" s="15">
        <v>24</v>
      </c>
      <c r="C142" s="15" t="s">
        <v>16</v>
      </c>
      <c r="D142" s="15">
        <v>24</v>
      </c>
      <c r="E142" s="15">
        <v>66</v>
      </c>
      <c r="F142" s="15">
        <v>56.999999999999986</v>
      </c>
      <c r="G142" s="25">
        <v>0.21000000000000002</v>
      </c>
      <c r="H142" s="16">
        <v>62.79999999999999</v>
      </c>
    </row>
    <row r="143" spans="1:8" ht="15" customHeight="1" x14ac:dyDescent="0.2">
      <c r="A143" s="7" t="s">
        <v>137</v>
      </c>
      <c r="B143" s="15">
        <v>1</v>
      </c>
      <c r="C143" s="15" t="s">
        <v>16</v>
      </c>
      <c r="D143" s="15">
        <v>1</v>
      </c>
      <c r="E143" s="15">
        <v>1</v>
      </c>
      <c r="F143" s="15">
        <v>1</v>
      </c>
      <c r="G143" s="25">
        <v>3.333333E-3</v>
      </c>
      <c r="H143" s="16">
        <v>0.6</v>
      </c>
    </row>
    <row r="144" spans="1:8" ht="15" customHeight="1" x14ac:dyDescent="0.2">
      <c r="A144" s="7" t="s">
        <v>138</v>
      </c>
      <c r="B144" s="15">
        <v>6</v>
      </c>
      <c r="C144" s="15" t="s">
        <v>16</v>
      </c>
      <c r="D144" s="15">
        <v>6</v>
      </c>
      <c r="E144" s="15">
        <v>20</v>
      </c>
      <c r="F144" s="15">
        <v>15</v>
      </c>
      <c r="G144" s="25">
        <v>6.3333333000000006E-2</v>
      </c>
      <c r="H144" s="16">
        <v>27.5</v>
      </c>
    </row>
    <row r="145" spans="1:8" ht="21" customHeight="1" x14ac:dyDescent="0.2">
      <c r="A145" s="7" t="s">
        <v>139</v>
      </c>
      <c r="B145" s="23">
        <f t="shared" ref="B145:H145" si="21">SUM(B146:B151)</f>
        <v>41</v>
      </c>
      <c r="C145" s="23">
        <f t="shared" si="21"/>
        <v>1</v>
      </c>
      <c r="D145" s="23">
        <f t="shared" si="21"/>
        <v>40</v>
      </c>
      <c r="E145" s="23">
        <f t="shared" si="21"/>
        <v>229</v>
      </c>
      <c r="F145" s="23">
        <f t="shared" si="21"/>
        <v>193</v>
      </c>
      <c r="G145" s="24">
        <f t="shared" si="21"/>
        <v>0.50999999400000007</v>
      </c>
      <c r="H145" s="28">
        <f t="shared" si="21"/>
        <v>83.050000000000011</v>
      </c>
    </row>
    <row r="146" spans="1:8" ht="15" customHeight="1" x14ac:dyDescent="0.2">
      <c r="A146" s="7" t="s">
        <v>575</v>
      </c>
      <c r="B146" s="15">
        <v>4</v>
      </c>
      <c r="C146" s="15" t="s">
        <v>16</v>
      </c>
      <c r="D146" s="15">
        <v>4</v>
      </c>
      <c r="E146" s="15">
        <v>5</v>
      </c>
      <c r="F146" s="15">
        <v>5</v>
      </c>
      <c r="G146" s="25">
        <v>1.6666666E-2</v>
      </c>
      <c r="H146" s="16">
        <v>2.8</v>
      </c>
    </row>
    <row r="147" spans="1:8" ht="15" customHeight="1" x14ac:dyDescent="0.2">
      <c r="A147" s="7" t="s">
        <v>140</v>
      </c>
      <c r="B147" s="15">
        <v>1</v>
      </c>
      <c r="C147" s="15">
        <v>1</v>
      </c>
      <c r="D147" s="15" t="s">
        <v>16</v>
      </c>
      <c r="E147" s="15">
        <v>150</v>
      </c>
      <c r="F147" s="15">
        <v>150</v>
      </c>
      <c r="G147" s="25">
        <v>0.25</v>
      </c>
      <c r="H147" s="16">
        <v>37.5</v>
      </c>
    </row>
    <row r="148" spans="1:8" ht="15" customHeight="1" x14ac:dyDescent="0.2">
      <c r="A148" s="7" t="s">
        <v>141</v>
      </c>
      <c r="B148" s="15">
        <v>7</v>
      </c>
      <c r="C148" s="15" t="s">
        <v>16</v>
      </c>
      <c r="D148" s="15">
        <v>7</v>
      </c>
      <c r="E148" s="15">
        <v>9</v>
      </c>
      <c r="F148" s="15">
        <v>3</v>
      </c>
      <c r="G148" s="25">
        <v>2.9999998000000003E-2</v>
      </c>
      <c r="H148" s="16">
        <v>2.2000000000000002</v>
      </c>
    </row>
    <row r="149" spans="1:8" ht="15" customHeight="1" x14ac:dyDescent="0.2">
      <c r="A149" s="7" t="s">
        <v>142</v>
      </c>
      <c r="B149" s="15">
        <v>21</v>
      </c>
      <c r="C149" s="15" t="s">
        <v>16</v>
      </c>
      <c r="D149" s="15">
        <v>21</v>
      </c>
      <c r="E149" s="15">
        <v>54.000000000000014</v>
      </c>
      <c r="F149" s="15">
        <v>27.000000000000004</v>
      </c>
      <c r="G149" s="25">
        <v>0.17999999900000002</v>
      </c>
      <c r="H149" s="16">
        <v>19.550000000000004</v>
      </c>
    </row>
    <row r="150" spans="1:8" ht="15" customHeight="1" x14ac:dyDescent="0.2">
      <c r="A150" s="7" t="s">
        <v>143</v>
      </c>
      <c r="B150" s="15">
        <v>6</v>
      </c>
      <c r="C150" s="15" t="s">
        <v>16</v>
      </c>
      <c r="D150" s="15">
        <v>6</v>
      </c>
      <c r="E150" s="15">
        <v>9</v>
      </c>
      <c r="F150" s="15">
        <v>6</v>
      </c>
      <c r="G150" s="25">
        <v>2.6666665000000003E-2</v>
      </c>
      <c r="H150" s="16">
        <v>15</v>
      </c>
    </row>
    <row r="151" spans="1:8" ht="15" customHeight="1" x14ac:dyDescent="0.2">
      <c r="A151" s="7" t="s">
        <v>144</v>
      </c>
      <c r="B151" s="15">
        <v>2</v>
      </c>
      <c r="C151" s="15" t="s">
        <v>16</v>
      </c>
      <c r="D151" s="15">
        <v>2</v>
      </c>
      <c r="E151" s="15">
        <v>2</v>
      </c>
      <c r="F151" s="15">
        <v>2</v>
      </c>
      <c r="G151" s="25">
        <v>6.6666659999999999E-3</v>
      </c>
      <c r="H151" s="16">
        <v>6</v>
      </c>
    </row>
    <row r="152" spans="1:8" ht="21" customHeight="1" x14ac:dyDescent="0.2">
      <c r="A152" s="7" t="s">
        <v>145</v>
      </c>
      <c r="B152" s="23">
        <f t="shared" ref="B152:H152" si="22">SUM(B153:B158)</f>
        <v>28</v>
      </c>
      <c r="C152" s="23">
        <f t="shared" si="22"/>
        <v>1</v>
      </c>
      <c r="D152" s="23">
        <f t="shared" si="22"/>
        <v>27</v>
      </c>
      <c r="E152" s="23">
        <f t="shared" si="22"/>
        <v>166</v>
      </c>
      <c r="F152" s="23">
        <f t="shared" si="22"/>
        <v>59</v>
      </c>
      <c r="G152" s="24">
        <f t="shared" si="22"/>
        <v>0.55333332800000001</v>
      </c>
      <c r="H152" s="28">
        <f t="shared" si="22"/>
        <v>60.5</v>
      </c>
    </row>
    <row r="153" spans="1:8" ht="15" customHeight="1" x14ac:dyDescent="0.2">
      <c r="A153" s="7" t="s">
        <v>576</v>
      </c>
      <c r="B153" s="15">
        <v>4</v>
      </c>
      <c r="C153" s="15">
        <v>1</v>
      </c>
      <c r="D153" s="15">
        <v>3</v>
      </c>
      <c r="E153" s="15">
        <v>28</v>
      </c>
      <c r="F153" s="15">
        <v>23</v>
      </c>
      <c r="G153" s="25">
        <v>9.6666665999999998E-2</v>
      </c>
      <c r="H153" s="16">
        <v>32.22</v>
      </c>
    </row>
    <row r="154" spans="1:8" ht="15" customHeight="1" x14ac:dyDescent="0.2">
      <c r="A154" s="7" t="s">
        <v>146</v>
      </c>
      <c r="B154" s="15">
        <v>6</v>
      </c>
      <c r="C154" s="15" t="s">
        <v>16</v>
      </c>
      <c r="D154" s="15">
        <v>6</v>
      </c>
      <c r="E154" s="15">
        <v>23</v>
      </c>
      <c r="F154" s="15">
        <v>21</v>
      </c>
      <c r="G154" s="25">
        <v>7.6666666000000008E-2</v>
      </c>
      <c r="H154" s="16">
        <v>11.139999999999999</v>
      </c>
    </row>
    <row r="155" spans="1:8" ht="15" customHeight="1" x14ac:dyDescent="0.2">
      <c r="A155" s="7" t="s">
        <v>147</v>
      </c>
      <c r="B155" s="15">
        <v>1</v>
      </c>
      <c r="C155" s="15" t="s">
        <v>16</v>
      </c>
      <c r="D155" s="15">
        <v>1</v>
      </c>
      <c r="E155" s="15">
        <v>80</v>
      </c>
      <c r="F155" s="15" t="s">
        <v>16</v>
      </c>
      <c r="G155" s="25">
        <v>0.27</v>
      </c>
      <c r="H155" s="16" t="s">
        <v>16</v>
      </c>
    </row>
    <row r="156" spans="1:8" ht="15" customHeight="1" x14ac:dyDescent="0.2">
      <c r="A156" s="7" t="s">
        <v>148</v>
      </c>
      <c r="B156" s="15">
        <v>6</v>
      </c>
      <c r="C156" s="15" t="s">
        <v>16</v>
      </c>
      <c r="D156" s="15">
        <v>6</v>
      </c>
      <c r="E156" s="15">
        <v>16</v>
      </c>
      <c r="F156" s="15">
        <v>3</v>
      </c>
      <c r="G156" s="25">
        <v>5.3333332000000004E-2</v>
      </c>
      <c r="H156" s="16">
        <v>3.8</v>
      </c>
    </row>
    <row r="157" spans="1:8" ht="15" customHeight="1" x14ac:dyDescent="0.2">
      <c r="A157" s="7" t="s">
        <v>149</v>
      </c>
      <c r="B157" s="15">
        <v>3</v>
      </c>
      <c r="C157" s="15" t="s">
        <v>16</v>
      </c>
      <c r="D157" s="15">
        <v>3</v>
      </c>
      <c r="E157" s="15">
        <v>6</v>
      </c>
      <c r="F157" s="15">
        <v>4</v>
      </c>
      <c r="G157" s="25">
        <v>1.6666666E-2</v>
      </c>
      <c r="H157" s="16">
        <v>6</v>
      </c>
    </row>
    <row r="158" spans="1:8" ht="15" customHeight="1" x14ac:dyDescent="0.2">
      <c r="A158" s="7" t="s">
        <v>150</v>
      </c>
      <c r="B158" s="15">
        <v>8</v>
      </c>
      <c r="C158" s="15" t="s">
        <v>16</v>
      </c>
      <c r="D158" s="15">
        <v>8</v>
      </c>
      <c r="E158" s="15">
        <v>13</v>
      </c>
      <c r="F158" s="15">
        <v>8</v>
      </c>
      <c r="G158" s="25">
        <v>3.9999998000000002E-2</v>
      </c>
      <c r="H158" s="16">
        <v>7.3400000000000007</v>
      </c>
    </row>
    <row r="159" spans="1:8" ht="21" customHeight="1" x14ac:dyDescent="0.2">
      <c r="A159" s="7" t="s">
        <v>151</v>
      </c>
      <c r="B159" s="23">
        <f t="shared" ref="B159:H159" si="23">SUM(B160:B165)</f>
        <v>29</v>
      </c>
      <c r="C159" s="23">
        <f t="shared" si="23"/>
        <v>8</v>
      </c>
      <c r="D159" s="23">
        <f t="shared" si="23"/>
        <v>21</v>
      </c>
      <c r="E159" s="23">
        <f t="shared" si="23"/>
        <v>8633</v>
      </c>
      <c r="F159" s="23">
        <f t="shared" si="23"/>
        <v>3438</v>
      </c>
      <c r="G159" s="24">
        <f t="shared" si="23"/>
        <v>13.513333334</v>
      </c>
      <c r="H159" s="28">
        <f t="shared" si="23"/>
        <v>855.55000000000007</v>
      </c>
    </row>
    <row r="160" spans="1:8" ht="15" customHeight="1" x14ac:dyDescent="0.2">
      <c r="A160" s="7" t="s">
        <v>152</v>
      </c>
      <c r="B160" s="15">
        <v>3</v>
      </c>
      <c r="C160" s="15">
        <v>1</v>
      </c>
      <c r="D160" s="15">
        <v>2</v>
      </c>
      <c r="E160" s="15">
        <v>19</v>
      </c>
      <c r="F160" s="15">
        <v>1</v>
      </c>
      <c r="G160" s="25">
        <v>6.3333332999999992E-2</v>
      </c>
      <c r="H160" s="16">
        <v>0.85</v>
      </c>
    </row>
    <row r="161" spans="1:8" ht="15" customHeight="1" x14ac:dyDescent="0.2">
      <c r="A161" s="7" t="s">
        <v>153</v>
      </c>
      <c r="B161" s="15">
        <v>3</v>
      </c>
      <c r="C161" s="15" t="s">
        <v>16</v>
      </c>
      <c r="D161" s="15">
        <v>3</v>
      </c>
      <c r="E161" s="15">
        <v>9</v>
      </c>
      <c r="F161" s="15">
        <v>4</v>
      </c>
      <c r="G161" s="25">
        <v>0.27666666699999998</v>
      </c>
      <c r="H161" s="16">
        <v>0.2</v>
      </c>
    </row>
    <row r="162" spans="1:8" ht="15" customHeight="1" x14ac:dyDescent="0.2">
      <c r="A162" s="7" t="s">
        <v>127</v>
      </c>
      <c r="B162" s="15">
        <v>1</v>
      </c>
      <c r="C162" s="15" t="s">
        <v>16</v>
      </c>
      <c r="D162" s="15">
        <v>1</v>
      </c>
      <c r="E162" s="15">
        <v>7</v>
      </c>
      <c r="F162" s="15">
        <v>7</v>
      </c>
      <c r="G162" s="25">
        <v>0.02</v>
      </c>
      <c r="H162" s="16" t="s">
        <v>16</v>
      </c>
    </row>
    <row r="163" spans="1:8" ht="15" customHeight="1" x14ac:dyDescent="0.2">
      <c r="A163" s="7" t="s">
        <v>154</v>
      </c>
      <c r="B163" s="15">
        <v>2</v>
      </c>
      <c r="C163" s="15" t="s">
        <v>16</v>
      </c>
      <c r="D163" s="15">
        <v>2</v>
      </c>
      <c r="E163" s="15">
        <v>6</v>
      </c>
      <c r="F163" s="15">
        <v>4</v>
      </c>
      <c r="G163" s="25">
        <v>1.6666667E-2</v>
      </c>
      <c r="H163" s="16">
        <v>3</v>
      </c>
    </row>
    <row r="164" spans="1:8" ht="15" customHeight="1" x14ac:dyDescent="0.2">
      <c r="A164" s="7" t="s">
        <v>155</v>
      </c>
      <c r="B164" s="15">
        <v>10</v>
      </c>
      <c r="C164" s="15">
        <v>1</v>
      </c>
      <c r="D164" s="15">
        <v>9</v>
      </c>
      <c r="E164" s="15">
        <v>2826</v>
      </c>
      <c r="F164" s="15">
        <v>1096</v>
      </c>
      <c r="G164" s="25">
        <v>2.596666667</v>
      </c>
      <c r="H164" s="16">
        <v>278.50000000000006</v>
      </c>
    </row>
    <row r="165" spans="1:8" ht="15" customHeight="1" x14ac:dyDescent="0.2">
      <c r="A165" s="7" t="s">
        <v>156</v>
      </c>
      <c r="B165" s="15">
        <v>10</v>
      </c>
      <c r="C165" s="15">
        <v>6</v>
      </c>
      <c r="D165" s="15">
        <v>4</v>
      </c>
      <c r="E165" s="15">
        <v>5765.9999999999991</v>
      </c>
      <c r="F165" s="15">
        <v>2326</v>
      </c>
      <c r="G165" s="25">
        <v>10.540000000000001</v>
      </c>
      <c r="H165" s="16">
        <v>573</v>
      </c>
    </row>
    <row r="166" spans="1:8" ht="21" customHeight="1" x14ac:dyDescent="0.2">
      <c r="A166" s="7" t="s">
        <v>157</v>
      </c>
      <c r="B166" s="23">
        <f t="shared" ref="B166:H166" si="24">SUM(B167:B179)</f>
        <v>69</v>
      </c>
      <c r="C166" s="23">
        <f t="shared" si="24"/>
        <v>5</v>
      </c>
      <c r="D166" s="23">
        <f t="shared" si="24"/>
        <v>64</v>
      </c>
      <c r="E166" s="23">
        <f t="shared" si="24"/>
        <v>1730</v>
      </c>
      <c r="F166" s="23">
        <f t="shared" si="24"/>
        <v>1243</v>
      </c>
      <c r="G166" s="24">
        <f t="shared" si="24"/>
        <v>5.7599999929999992</v>
      </c>
      <c r="H166" s="28">
        <f t="shared" si="24"/>
        <v>367.29</v>
      </c>
    </row>
    <row r="167" spans="1:8" ht="15" customHeight="1" x14ac:dyDescent="0.2">
      <c r="A167" s="7" t="s">
        <v>577</v>
      </c>
      <c r="B167" s="15">
        <v>15</v>
      </c>
      <c r="C167" s="15">
        <v>2</v>
      </c>
      <c r="D167" s="15">
        <v>13</v>
      </c>
      <c r="E167" s="15">
        <v>24.999999999999996</v>
      </c>
      <c r="F167" s="15">
        <v>16</v>
      </c>
      <c r="G167" s="25">
        <v>8.333333100000001E-2</v>
      </c>
      <c r="H167" s="16">
        <v>14.69</v>
      </c>
    </row>
    <row r="168" spans="1:8" ht="15" customHeight="1" x14ac:dyDescent="0.2">
      <c r="A168" s="7" t="s">
        <v>559</v>
      </c>
      <c r="B168" s="15">
        <v>4</v>
      </c>
      <c r="C168" s="15" t="s">
        <v>16</v>
      </c>
      <c r="D168" s="15">
        <v>4</v>
      </c>
      <c r="E168" s="15">
        <v>9</v>
      </c>
      <c r="F168" s="15">
        <v>4</v>
      </c>
      <c r="G168" s="25">
        <v>2.6666666999999998E-2</v>
      </c>
      <c r="H168" s="16">
        <v>6.3000000000000007</v>
      </c>
    </row>
    <row r="169" spans="1:8" ht="15" customHeight="1" x14ac:dyDescent="0.2">
      <c r="A169" s="7" t="s">
        <v>158</v>
      </c>
      <c r="B169" s="15">
        <v>8</v>
      </c>
      <c r="C169" s="15" t="s">
        <v>16</v>
      </c>
      <c r="D169" s="15">
        <v>8</v>
      </c>
      <c r="E169" s="15">
        <v>28</v>
      </c>
      <c r="F169" s="15">
        <v>25</v>
      </c>
      <c r="G169" s="25">
        <v>8.9999998999999997E-2</v>
      </c>
      <c r="H169" s="16">
        <v>13.500000000000002</v>
      </c>
    </row>
    <row r="170" spans="1:8" ht="15" customHeight="1" x14ac:dyDescent="0.2">
      <c r="A170" s="7" t="s">
        <v>159</v>
      </c>
      <c r="B170" s="15">
        <v>1</v>
      </c>
      <c r="C170" s="15" t="s">
        <v>16</v>
      </c>
      <c r="D170" s="15">
        <v>1</v>
      </c>
      <c r="E170" s="15">
        <v>900</v>
      </c>
      <c r="F170" s="15">
        <v>900</v>
      </c>
      <c r="G170" s="25">
        <v>3</v>
      </c>
      <c r="H170" s="16">
        <v>225</v>
      </c>
    </row>
    <row r="171" spans="1:8" ht="15" customHeight="1" x14ac:dyDescent="0.2">
      <c r="A171" s="7" t="s">
        <v>160</v>
      </c>
      <c r="B171" s="15">
        <v>21</v>
      </c>
      <c r="C171" s="15">
        <v>1</v>
      </c>
      <c r="D171" s="15">
        <v>20</v>
      </c>
      <c r="E171" s="15">
        <v>677</v>
      </c>
      <c r="F171" s="15">
        <v>266</v>
      </c>
      <c r="G171" s="25">
        <v>2.2499999980000003</v>
      </c>
      <c r="H171" s="16">
        <v>83.500000000000014</v>
      </c>
    </row>
    <row r="172" spans="1:8" ht="15" customHeight="1" x14ac:dyDescent="0.2">
      <c r="A172" s="7" t="s">
        <v>161</v>
      </c>
      <c r="B172" s="15">
        <v>2</v>
      </c>
      <c r="C172" s="15" t="s">
        <v>16</v>
      </c>
      <c r="D172" s="15">
        <v>2</v>
      </c>
      <c r="E172" s="15">
        <v>11</v>
      </c>
      <c r="F172" s="15">
        <v>5</v>
      </c>
      <c r="G172" s="25">
        <v>3.3333333E-2</v>
      </c>
      <c r="H172" s="16">
        <v>6</v>
      </c>
    </row>
    <row r="173" spans="1:8" ht="15" customHeight="1" x14ac:dyDescent="0.2">
      <c r="A173" s="7" t="s">
        <v>162</v>
      </c>
      <c r="B173" s="15">
        <v>2</v>
      </c>
      <c r="C173" s="15">
        <v>1</v>
      </c>
      <c r="D173" s="15">
        <v>1</v>
      </c>
      <c r="E173" s="15">
        <v>2</v>
      </c>
      <c r="F173" s="15" t="s">
        <v>16</v>
      </c>
      <c r="G173" s="25">
        <v>6.6666659999999999E-3</v>
      </c>
      <c r="H173" s="16" t="s">
        <v>16</v>
      </c>
    </row>
    <row r="174" spans="1:8" ht="15" customHeight="1" x14ac:dyDescent="0.2">
      <c r="A174" s="7" t="s">
        <v>163</v>
      </c>
      <c r="B174" s="15">
        <v>3</v>
      </c>
      <c r="C174" s="15" t="s">
        <v>16</v>
      </c>
      <c r="D174" s="15">
        <v>3</v>
      </c>
      <c r="E174" s="15">
        <v>30</v>
      </c>
      <c r="F174" s="15">
        <v>9</v>
      </c>
      <c r="G174" s="25">
        <v>0.10666666700000001</v>
      </c>
      <c r="H174" s="16">
        <v>1.7999999999999998</v>
      </c>
    </row>
    <row r="175" spans="1:8" ht="15" customHeight="1" x14ac:dyDescent="0.2">
      <c r="A175" s="7" t="s">
        <v>164</v>
      </c>
      <c r="B175" s="15">
        <v>1</v>
      </c>
      <c r="C175" s="15" t="s">
        <v>16</v>
      </c>
      <c r="D175" s="15">
        <v>1</v>
      </c>
      <c r="E175" s="15">
        <v>1</v>
      </c>
      <c r="F175" s="15" t="s">
        <v>16</v>
      </c>
      <c r="G175" s="25">
        <v>3.333333E-3</v>
      </c>
      <c r="H175" s="16" t="s">
        <v>16</v>
      </c>
    </row>
    <row r="176" spans="1:8" ht="15" customHeight="1" x14ac:dyDescent="0.2">
      <c r="A176" s="7" t="s">
        <v>165</v>
      </c>
      <c r="B176" s="15">
        <v>2</v>
      </c>
      <c r="C176" s="15" t="s">
        <v>16</v>
      </c>
      <c r="D176" s="15">
        <v>2</v>
      </c>
      <c r="E176" s="15">
        <v>17</v>
      </c>
      <c r="F176" s="15">
        <v>7</v>
      </c>
      <c r="G176" s="25">
        <v>0.05</v>
      </c>
      <c r="H176" s="16" t="s">
        <v>16</v>
      </c>
    </row>
    <row r="177" spans="1:8" ht="15" customHeight="1" x14ac:dyDescent="0.2">
      <c r="A177" s="7" t="s">
        <v>166</v>
      </c>
      <c r="B177" s="15">
        <v>1</v>
      </c>
      <c r="C177" s="15" t="s">
        <v>16</v>
      </c>
      <c r="D177" s="15">
        <v>1</v>
      </c>
      <c r="E177" s="15">
        <v>5</v>
      </c>
      <c r="F177" s="15" t="s">
        <v>16</v>
      </c>
      <c r="G177" s="25">
        <v>0.02</v>
      </c>
      <c r="H177" s="16" t="s">
        <v>16</v>
      </c>
    </row>
    <row r="178" spans="1:8" ht="15" customHeight="1" x14ac:dyDescent="0.2">
      <c r="A178" s="7" t="s">
        <v>167</v>
      </c>
      <c r="B178" s="15">
        <v>5</v>
      </c>
      <c r="C178" s="15">
        <v>1</v>
      </c>
      <c r="D178" s="15">
        <v>4</v>
      </c>
      <c r="E178" s="15">
        <v>5</v>
      </c>
      <c r="F178" s="15">
        <v>5</v>
      </c>
      <c r="G178" s="25">
        <v>1.6666665000000001E-2</v>
      </c>
      <c r="H178" s="16">
        <v>10.5</v>
      </c>
    </row>
    <row r="179" spans="1:8" ht="15" customHeight="1" x14ac:dyDescent="0.2">
      <c r="A179" s="7" t="s">
        <v>168</v>
      </c>
      <c r="B179" s="15">
        <v>4</v>
      </c>
      <c r="C179" s="15" t="s">
        <v>16</v>
      </c>
      <c r="D179" s="15">
        <v>4</v>
      </c>
      <c r="E179" s="15">
        <v>20</v>
      </c>
      <c r="F179" s="15">
        <v>6</v>
      </c>
      <c r="G179" s="25">
        <v>7.3333334E-2</v>
      </c>
      <c r="H179" s="16">
        <v>6</v>
      </c>
    </row>
    <row r="180" spans="1:8" ht="21" customHeight="1" x14ac:dyDescent="0.2">
      <c r="A180" s="7" t="s">
        <v>169</v>
      </c>
      <c r="B180" s="23">
        <f t="shared" ref="B180:H180" si="25">SUM(B181:B191)</f>
        <v>116</v>
      </c>
      <c r="C180" s="23">
        <f t="shared" si="25"/>
        <v>4</v>
      </c>
      <c r="D180" s="23">
        <f t="shared" si="25"/>
        <v>112</v>
      </c>
      <c r="E180" s="23">
        <f t="shared" si="25"/>
        <v>495</v>
      </c>
      <c r="F180" s="23">
        <f t="shared" si="25"/>
        <v>434</v>
      </c>
      <c r="G180" s="24">
        <f t="shared" si="25"/>
        <v>2.6466666519999995</v>
      </c>
      <c r="H180" s="28">
        <f t="shared" si="25"/>
        <v>236.74999999999997</v>
      </c>
    </row>
    <row r="181" spans="1:8" ht="15" customHeight="1" x14ac:dyDescent="0.2">
      <c r="A181" s="7" t="s">
        <v>578</v>
      </c>
      <c r="B181" s="15">
        <v>1</v>
      </c>
      <c r="C181" s="15" t="s">
        <v>16</v>
      </c>
      <c r="D181" s="15">
        <v>1</v>
      </c>
      <c r="E181" s="15">
        <v>5</v>
      </c>
      <c r="F181" s="15" t="s">
        <v>16</v>
      </c>
      <c r="G181" s="25">
        <v>0.02</v>
      </c>
      <c r="H181" s="16" t="s">
        <v>16</v>
      </c>
    </row>
    <row r="182" spans="1:8" ht="15" customHeight="1" x14ac:dyDescent="0.2">
      <c r="A182" s="7" t="s">
        <v>170</v>
      </c>
      <c r="B182" s="15">
        <v>3</v>
      </c>
      <c r="C182" s="15" t="s">
        <v>16</v>
      </c>
      <c r="D182" s="15">
        <v>3</v>
      </c>
      <c r="E182" s="15">
        <v>5</v>
      </c>
      <c r="F182" s="15">
        <v>4</v>
      </c>
      <c r="G182" s="25">
        <v>1.6666666E-2</v>
      </c>
      <c r="H182" s="16">
        <v>3.4999999999999996</v>
      </c>
    </row>
    <row r="183" spans="1:8" ht="15" customHeight="1" x14ac:dyDescent="0.2">
      <c r="A183" s="7" t="s">
        <v>171</v>
      </c>
      <c r="B183" s="15">
        <v>12</v>
      </c>
      <c r="C183" s="15" t="s">
        <v>16</v>
      </c>
      <c r="D183" s="15">
        <v>12</v>
      </c>
      <c r="E183" s="15">
        <v>31</v>
      </c>
      <c r="F183" s="15">
        <v>21</v>
      </c>
      <c r="G183" s="25">
        <v>9.9999999000000006E-2</v>
      </c>
      <c r="H183" s="16">
        <v>17.299999999999997</v>
      </c>
    </row>
    <row r="184" spans="1:8" ht="15" customHeight="1" x14ac:dyDescent="0.2">
      <c r="A184" s="7" t="s">
        <v>172</v>
      </c>
      <c r="B184" s="15">
        <v>3</v>
      </c>
      <c r="C184" s="15" t="s">
        <v>16</v>
      </c>
      <c r="D184" s="15">
        <v>3</v>
      </c>
      <c r="E184" s="15">
        <v>9</v>
      </c>
      <c r="F184" s="15">
        <v>3</v>
      </c>
      <c r="G184" s="25">
        <v>0.03</v>
      </c>
      <c r="H184" s="16">
        <v>0.4499999999999999</v>
      </c>
    </row>
    <row r="185" spans="1:8" ht="15" customHeight="1" x14ac:dyDescent="0.2">
      <c r="A185" s="7" t="s">
        <v>69</v>
      </c>
      <c r="B185" s="15">
        <v>5</v>
      </c>
      <c r="C185" s="15">
        <v>2</v>
      </c>
      <c r="D185" s="15">
        <v>3</v>
      </c>
      <c r="E185" s="15">
        <v>5</v>
      </c>
      <c r="F185" s="15">
        <v>3</v>
      </c>
      <c r="G185" s="25">
        <v>1.0133333319999998</v>
      </c>
      <c r="H185" s="16">
        <v>3.6000000000000005</v>
      </c>
    </row>
    <row r="186" spans="1:8" ht="15" customHeight="1" x14ac:dyDescent="0.2">
      <c r="A186" s="7" t="s">
        <v>173</v>
      </c>
      <c r="B186" s="15">
        <v>12</v>
      </c>
      <c r="C186" s="15" t="s">
        <v>16</v>
      </c>
      <c r="D186" s="15">
        <v>12</v>
      </c>
      <c r="E186" s="15">
        <v>314</v>
      </c>
      <c r="F186" s="15">
        <v>298</v>
      </c>
      <c r="G186" s="25">
        <v>1.0466666650000001</v>
      </c>
      <c r="H186" s="16">
        <v>78.05</v>
      </c>
    </row>
    <row r="187" spans="1:8" ht="15" customHeight="1" x14ac:dyDescent="0.2">
      <c r="A187" s="7" t="s">
        <v>174</v>
      </c>
      <c r="B187" s="15">
        <v>9</v>
      </c>
      <c r="C187" s="15" t="s">
        <v>16</v>
      </c>
      <c r="D187" s="15">
        <v>9</v>
      </c>
      <c r="E187" s="15">
        <v>22</v>
      </c>
      <c r="F187" s="15">
        <v>20</v>
      </c>
      <c r="G187" s="25">
        <v>7.3333334E-2</v>
      </c>
      <c r="H187" s="16">
        <v>17.099999999999998</v>
      </c>
    </row>
    <row r="188" spans="1:8" ht="15" customHeight="1" x14ac:dyDescent="0.2">
      <c r="A188" s="7" t="s">
        <v>175</v>
      </c>
      <c r="B188" s="15">
        <v>23</v>
      </c>
      <c r="C188" s="15" t="s">
        <v>16</v>
      </c>
      <c r="D188" s="15">
        <v>23</v>
      </c>
      <c r="E188" s="15">
        <v>32.000000000000007</v>
      </c>
      <c r="F188" s="15">
        <v>26.000000000000004</v>
      </c>
      <c r="G188" s="25">
        <v>0.10333333</v>
      </c>
      <c r="H188" s="16">
        <v>30.300000000000004</v>
      </c>
    </row>
    <row r="189" spans="1:8" ht="15" customHeight="1" x14ac:dyDescent="0.2">
      <c r="A189" s="7" t="s">
        <v>176</v>
      </c>
      <c r="B189" s="15">
        <v>41</v>
      </c>
      <c r="C189" s="15">
        <v>1</v>
      </c>
      <c r="D189" s="15">
        <v>40</v>
      </c>
      <c r="E189" s="15">
        <v>64.000000000000014</v>
      </c>
      <c r="F189" s="15">
        <v>53</v>
      </c>
      <c r="G189" s="25">
        <v>0.21666666100000004</v>
      </c>
      <c r="H189" s="16">
        <v>74.25</v>
      </c>
    </row>
    <row r="190" spans="1:8" ht="15" customHeight="1" x14ac:dyDescent="0.2">
      <c r="A190" s="7" t="s">
        <v>177</v>
      </c>
      <c r="B190" s="15">
        <v>5</v>
      </c>
      <c r="C190" s="15" t="s">
        <v>16</v>
      </c>
      <c r="D190" s="15">
        <v>5</v>
      </c>
      <c r="E190" s="15">
        <v>6</v>
      </c>
      <c r="F190" s="15">
        <v>5</v>
      </c>
      <c r="G190" s="25">
        <v>1.9999999000000001E-2</v>
      </c>
      <c r="H190" s="16">
        <v>9.2000000000000011</v>
      </c>
    </row>
    <row r="191" spans="1:8" ht="15" customHeight="1" x14ac:dyDescent="0.2">
      <c r="A191" s="7" t="s">
        <v>178</v>
      </c>
      <c r="B191" s="15">
        <v>2</v>
      </c>
      <c r="C191" s="15">
        <v>1</v>
      </c>
      <c r="D191" s="15">
        <v>1</v>
      </c>
      <c r="E191" s="15">
        <v>2</v>
      </c>
      <c r="F191" s="15">
        <v>1</v>
      </c>
      <c r="G191" s="25">
        <v>6.6666659999999999E-3</v>
      </c>
      <c r="H191" s="16">
        <v>3</v>
      </c>
    </row>
    <row r="192" spans="1:8" ht="21" customHeight="1" x14ac:dyDescent="0.2">
      <c r="A192" s="7" t="s">
        <v>179</v>
      </c>
      <c r="B192" s="23">
        <f t="shared" ref="B192:H192" si="26">SUM(B193:B198)</f>
        <v>11</v>
      </c>
      <c r="C192" s="23">
        <f t="shared" si="26"/>
        <v>0</v>
      </c>
      <c r="D192" s="23">
        <f t="shared" si="26"/>
        <v>11</v>
      </c>
      <c r="E192" s="23">
        <f t="shared" si="26"/>
        <v>59</v>
      </c>
      <c r="F192" s="23">
        <f t="shared" si="26"/>
        <v>51</v>
      </c>
      <c r="G192" s="24">
        <f t="shared" si="26"/>
        <v>0.19666666499999999</v>
      </c>
      <c r="H192" s="28">
        <f t="shared" si="26"/>
        <v>21.45</v>
      </c>
    </row>
    <row r="193" spans="1:8" ht="15" customHeight="1" x14ac:dyDescent="0.2">
      <c r="A193" s="7" t="s">
        <v>180</v>
      </c>
      <c r="B193" s="15">
        <v>2</v>
      </c>
      <c r="C193" s="15" t="s">
        <v>16</v>
      </c>
      <c r="D193" s="15">
        <v>2</v>
      </c>
      <c r="E193" s="15">
        <v>2</v>
      </c>
      <c r="F193" s="15">
        <v>2</v>
      </c>
      <c r="G193" s="25">
        <v>6.6666659999999999E-3</v>
      </c>
      <c r="H193" s="16">
        <v>6</v>
      </c>
    </row>
    <row r="194" spans="1:8" ht="15" customHeight="1" x14ac:dyDescent="0.2">
      <c r="A194" s="7" t="s">
        <v>181</v>
      </c>
      <c r="B194" s="15">
        <v>2</v>
      </c>
      <c r="C194" s="15" t="s">
        <v>16</v>
      </c>
      <c r="D194" s="15">
        <v>2</v>
      </c>
      <c r="E194" s="15">
        <v>9</v>
      </c>
      <c r="F194" s="15">
        <v>1</v>
      </c>
      <c r="G194" s="25">
        <v>3.3333333E-2</v>
      </c>
      <c r="H194" s="16">
        <v>3</v>
      </c>
    </row>
    <row r="195" spans="1:8" ht="15" customHeight="1" x14ac:dyDescent="0.2">
      <c r="A195" s="7" t="s">
        <v>182</v>
      </c>
      <c r="B195" s="15">
        <v>2</v>
      </c>
      <c r="C195" s="15" t="s">
        <v>16</v>
      </c>
      <c r="D195" s="15">
        <v>2</v>
      </c>
      <c r="E195" s="15">
        <v>7</v>
      </c>
      <c r="F195" s="15">
        <v>7</v>
      </c>
      <c r="G195" s="25">
        <v>2.3333332999999998E-2</v>
      </c>
      <c r="H195" s="16">
        <v>3.4000000000000004</v>
      </c>
    </row>
    <row r="196" spans="1:8" ht="15" customHeight="1" x14ac:dyDescent="0.2">
      <c r="A196" s="7" t="s">
        <v>183</v>
      </c>
      <c r="B196" s="15">
        <v>3</v>
      </c>
      <c r="C196" s="15" t="s">
        <v>16</v>
      </c>
      <c r="D196" s="15">
        <v>3</v>
      </c>
      <c r="E196" s="15">
        <v>37</v>
      </c>
      <c r="F196" s="15">
        <v>37</v>
      </c>
      <c r="G196" s="25">
        <v>0.12</v>
      </c>
      <c r="H196" s="16">
        <v>7</v>
      </c>
    </row>
    <row r="197" spans="1:8" ht="15" customHeight="1" x14ac:dyDescent="0.2">
      <c r="A197" s="7" t="s">
        <v>184</v>
      </c>
      <c r="B197" s="15">
        <v>1</v>
      </c>
      <c r="C197" s="15" t="s">
        <v>16</v>
      </c>
      <c r="D197" s="15">
        <v>1</v>
      </c>
      <c r="E197" s="15">
        <v>3</v>
      </c>
      <c r="F197" s="15">
        <v>3</v>
      </c>
      <c r="G197" s="25">
        <v>0.01</v>
      </c>
      <c r="H197" s="16">
        <v>2</v>
      </c>
    </row>
    <row r="198" spans="1:8" ht="15" customHeight="1" x14ac:dyDescent="0.2">
      <c r="A198" s="7" t="s">
        <v>185</v>
      </c>
      <c r="B198" s="15">
        <v>1</v>
      </c>
      <c r="C198" s="15" t="s">
        <v>16</v>
      </c>
      <c r="D198" s="15">
        <v>1</v>
      </c>
      <c r="E198" s="15">
        <v>1</v>
      </c>
      <c r="F198" s="15">
        <v>1</v>
      </c>
      <c r="G198" s="25">
        <v>3.333333E-3</v>
      </c>
      <c r="H198" s="16">
        <v>0.05</v>
      </c>
    </row>
    <row r="199" spans="1:8" ht="21" customHeight="1" x14ac:dyDescent="0.2">
      <c r="A199" s="7" t="s">
        <v>186</v>
      </c>
      <c r="B199" s="23">
        <f t="shared" ref="B199:H199" si="27">SUM(B200:B203)</f>
        <v>26</v>
      </c>
      <c r="C199" s="23">
        <f t="shared" si="27"/>
        <v>1</v>
      </c>
      <c r="D199" s="23">
        <f t="shared" si="27"/>
        <v>25</v>
      </c>
      <c r="E199" s="23">
        <f t="shared" si="27"/>
        <v>3400</v>
      </c>
      <c r="F199" s="23">
        <f t="shared" si="27"/>
        <v>3115</v>
      </c>
      <c r="G199" s="24">
        <f t="shared" si="27"/>
        <v>3.3433333330000004</v>
      </c>
      <c r="H199" s="28">
        <f t="shared" si="27"/>
        <v>810.65000000000009</v>
      </c>
    </row>
    <row r="200" spans="1:8" ht="15" customHeight="1" x14ac:dyDescent="0.2">
      <c r="A200" s="7" t="s">
        <v>579</v>
      </c>
      <c r="B200" s="15">
        <v>13</v>
      </c>
      <c r="C200" s="15" t="s">
        <v>16</v>
      </c>
      <c r="D200" s="15">
        <v>13</v>
      </c>
      <c r="E200" s="15">
        <v>26</v>
      </c>
      <c r="F200" s="15">
        <v>18.999999999999996</v>
      </c>
      <c r="G200" s="25">
        <v>9.3333333000000004E-2</v>
      </c>
      <c r="H200" s="16">
        <v>21.95</v>
      </c>
    </row>
    <row r="201" spans="1:8" ht="15" customHeight="1" x14ac:dyDescent="0.2">
      <c r="A201" s="7" t="s">
        <v>187</v>
      </c>
      <c r="B201" s="15">
        <v>5</v>
      </c>
      <c r="C201" s="15">
        <v>1</v>
      </c>
      <c r="D201" s="15">
        <v>4</v>
      </c>
      <c r="E201" s="15">
        <v>3036</v>
      </c>
      <c r="F201" s="15">
        <v>2924</v>
      </c>
      <c r="G201" s="25">
        <v>2.1233333330000002</v>
      </c>
      <c r="H201" s="16">
        <v>734</v>
      </c>
    </row>
    <row r="202" spans="1:8" ht="15" customHeight="1" x14ac:dyDescent="0.2">
      <c r="A202" s="7" t="s">
        <v>188</v>
      </c>
      <c r="B202" s="15">
        <v>3</v>
      </c>
      <c r="C202" s="15" t="s">
        <v>16</v>
      </c>
      <c r="D202" s="15">
        <v>3</v>
      </c>
      <c r="E202" s="15">
        <v>21</v>
      </c>
      <c r="F202" s="15">
        <v>7</v>
      </c>
      <c r="G202" s="25">
        <v>6.6666666999999999E-2</v>
      </c>
      <c r="H202" s="16">
        <v>7</v>
      </c>
    </row>
    <row r="203" spans="1:8" ht="15" customHeight="1" x14ac:dyDescent="0.2">
      <c r="A203" s="7" t="s">
        <v>189</v>
      </c>
      <c r="B203" s="15">
        <v>5</v>
      </c>
      <c r="C203" s="15" t="s">
        <v>16</v>
      </c>
      <c r="D203" s="15">
        <v>5</v>
      </c>
      <c r="E203" s="15">
        <v>317</v>
      </c>
      <c r="F203" s="15">
        <v>165</v>
      </c>
      <c r="G203" s="25">
        <v>1.0600000000000003</v>
      </c>
      <c r="H203" s="16">
        <v>47.699999999999996</v>
      </c>
    </row>
    <row r="204" spans="1:8" ht="21" customHeight="1" x14ac:dyDescent="0.2">
      <c r="A204" s="7" t="s">
        <v>190</v>
      </c>
      <c r="B204" s="23">
        <f t="shared" ref="B204:H204" si="28">SUM(B205:B208)</f>
        <v>48</v>
      </c>
      <c r="C204" s="23">
        <f t="shared" si="28"/>
        <v>0</v>
      </c>
      <c r="D204" s="23">
        <f t="shared" si="28"/>
        <v>48</v>
      </c>
      <c r="E204" s="23">
        <f t="shared" si="28"/>
        <v>91</v>
      </c>
      <c r="F204" s="23">
        <f t="shared" si="28"/>
        <v>46.000000000000014</v>
      </c>
      <c r="G204" s="24">
        <f t="shared" si="28"/>
        <v>0.30333332699999999</v>
      </c>
      <c r="H204" s="28">
        <f t="shared" si="28"/>
        <v>74</v>
      </c>
    </row>
    <row r="205" spans="1:8" ht="15" customHeight="1" x14ac:dyDescent="0.2">
      <c r="A205" s="7" t="s">
        <v>580</v>
      </c>
      <c r="B205" s="15">
        <v>6</v>
      </c>
      <c r="C205" s="15" t="s">
        <v>16</v>
      </c>
      <c r="D205" s="15">
        <v>6</v>
      </c>
      <c r="E205" s="15">
        <v>6.9999999999999991</v>
      </c>
      <c r="F205" s="15">
        <v>5</v>
      </c>
      <c r="G205" s="25">
        <v>2.3333332000000002E-2</v>
      </c>
      <c r="H205" s="16">
        <v>9.5</v>
      </c>
    </row>
    <row r="206" spans="1:8" ht="15" customHeight="1" x14ac:dyDescent="0.2">
      <c r="A206" s="7" t="s">
        <v>191</v>
      </c>
      <c r="B206" s="15">
        <v>18</v>
      </c>
      <c r="C206" s="15" t="s">
        <v>16</v>
      </c>
      <c r="D206" s="15">
        <v>18</v>
      </c>
      <c r="E206" s="15">
        <v>39</v>
      </c>
      <c r="F206" s="15">
        <v>24.000000000000007</v>
      </c>
      <c r="G206" s="25">
        <v>0.13333333099999997</v>
      </c>
      <c r="H206" s="16">
        <v>32.700000000000003</v>
      </c>
    </row>
    <row r="207" spans="1:8" ht="15" customHeight="1" x14ac:dyDescent="0.2">
      <c r="A207" s="7" t="s">
        <v>192</v>
      </c>
      <c r="B207" s="15">
        <v>1</v>
      </c>
      <c r="C207" s="15" t="s">
        <v>16</v>
      </c>
      <c r="D207" s="15">
        <v>1</v>
      </c>
      <c r="E207" s="15">
        <v>1</v>
      </c>
      <c r="F207" s="15" t="s">
        <v>16</v>
      </c>
      <c r="G207" s="25">
        <v>3.333333E-3</v>
      </c>
      <c r="H207" s="16" t="s">
        <v>16</v>
      </c>
    </row>
    <row r="208" spans="1:8" ht="15" customHeight="1" x14ac:dyDescent="0.2">
      <c r="A208" s="7" t="s">
        <v>193</v>
      </c>
      <c r="B208" s="15">
        <v>23</v>
      </c>
      <c r="C208" s="15" t="s">
        <v>16</v>
      </c>
      <c r="D208" s="15">
        <v>23</v>
      </c>
      <c r="E208" s="15">
        <v>43.999999999999993</v>
      </c>
      <c r="F208" s="15">
        <v>17.000000000000004</v>
      </c>
      <c r="G208" s="25">
        <v>0.14333333100000001</v>
      </c>
      <c r="H208" s="16">
        <v>31.800000000000004</v>
      </c>
    </row>
    <row r="209" spans="1:8" ht="21" customHeight="1" x14ac:dyDescent="0.2">
      <c r="A209" s="7" t="s">
        <v>194</v>
      </c>
      <c r="B209" s="23">
        <f t="shared" ref="B209:H209" si="29">SUM(B210:B213)</f>
        <v>9</v>
      </c>
      <c r="C209" s="23">
        <f t="shared" si="29"/>
        <v>2</v>
      </c>
      <c r="D209" s="23">
        <f t="shared" si="29"/>
        <v>7</v>
      </c>
      <c r="E209" s="23">
        <f t="shared" si="29"/>
        <v>833</v>
      </c>
      <c r="F209" s="23">
        <f t="shared" si="29"/>
        <v>459</v>
      </c>
      <c r="G209" s="24">
        <f t="shared" si="29"/>
        <v>3.346666667</v>
      </c>
      <c r="H209" s="28">
        <f t="shared" si="29"/>
        <v>118.19999999999999</v>
      </c>
    </row>
    <row r="210" spans="1:8" ht="15" customHeight="1" x14ac:dyDescent="0.2">
      <c r="A210" s="7" t="s">
        <v>581</v>
      </c>
      <c r="B210" s="15">
        <v>6</v>
      </c>
      <c r="C210" s="15">
        <v>1</v>
      </c>
      <c r="D210" s="15">
        <v>5</v>
      </c>
      <c r="E210" s="15">
        <v>813</v>
      </c>
      <c r="F210" s="15">
        <v>449</v>
      </c>
      <c r="G210" s="25">
        <v>3.1966666670000001</v>
      </c>
      <c r="H210" s="16">
        <v>114.19999999999999</v>
      </c>
    </row>
    <row r="211" spans="1:8" ht="15" customHeight="1" x14ac:dyDescent="0.2">
      <c r="A211" s="7" t="s">
        <v>195</v>
      </c>
      <c r="B211" s="15">
        <v>1</v>
      </c>
      <c r="C211" s="15" t="s">
        <v>16</v>
      </c>
      <c r="D211" s="15">
        <v>1</v>
      </c>
      <c r="E211" s="15">
        <v>4</v>
      </c>
      <c r="F211" s="15">
        <v>4</v>
      </c>
      <c r="G211" s="25">
        <v>0.1</v>
      </c>
      <c r="H211" s="16">
        <v>1</v>
      </c>
    </row>
    <row r="212" spans="1:8" ht="15" customHeight="1" x14ac:dyDescent="0.2">
      <c r="A212" s="7" t="s">
        <v>196</v>
      </c>
      <c r="B212" s="15">
        <v>1</v>
      </c>
      <c r="C212" s="15" t="s">
        <v>16</v>
      </c>
      <c r="D212" s="15">
        <v>1</v>
      </c>
      <c r="E212" s="15">
        <v>10</v>
      </c>
      <c r="F212" s="15" t="s">
        <v>16</v>
      </c>
      <c r="G212" s="25">
        <v>0.03</v>
      </c>
      <c r="H212" s="16" t="s">
        <v>16</v>
      </c>
    </row>
    <row r="213" spans="1:8" ht="15" customHeight="1" x14ac:dyDescent="0.2">
      <c r="A213" s="7" t="s">
        <v>197</v>
      </c>
      <c r="B213" s="15">
        <v>1</v>
      </c>
      <c r="C213" s="15">
        <v>1</v>
      </c>
      <c r="D213" s="15" t="s">
        <v>16</v>
      </c>
      <c r="E213" s="15">
        <v>6</v>
      </c>
      <c r="F213" s="15">
        <v>6</v>
      </c>
      <c r="G213" s="25">
        <v>0.02</v>
      </c>
      <c r="H213" s="16">
        <v>3</v>
      </c>
    </row>
    <row r="214" spans="1:8" ht="21" customHeight="1" x14ac:dyDescent="0.2">
      <c r="A214" s="7" t="s">
        <v>198</v>
      </c>
      <c r="B214" s="23">
        <f t="shared" ref="B214:H214" si="30">SUM(B215:B217)</f>
        <v>5</v>
      </c>
      <c r="C214" s="23">
        <f t="shared" si="30"/>
        <v>0</v>
      </c>
      <c r="D214" s="23">
        <f t="shared" si="30"/>
        <v>5</v>
      </c>
      <c r="E214" s="23">
        <f t="shared" si="30"/>
        <v>12</v>
      </c>
      <c r="F214" s="23">
        <f t="shared" si="30"/>
        <v>9</v>
      </c>
      <c r="G214" s="24">
        <f t="shared" si="30"/>
        <v>3.6666666000000001E-2</v>
      </c>
      <c r="H214" s="28">
        <f t="shared" si="30"/>
        <v>12</v>
      </c>
    </row>
    <row r="215" spans="1:8" ht="15" customHeight="1" x14ac:dyDescent="0.2">
      <c r="A215" s="7" t="s">
        <v>199</v>
      </c>
      <c r="B215" s="15">
        <v>3</v>
      </c>
      <c r="C215" s="15" t="s">
        <v>16</v>
      </c>
      <c r="D215" s="15">
        <v>3</v>
      </c>
      <c r="E215" s="15">
        <v>8</v>
      </c>
      <c r="F215" s="15">
        <v>8</v>
      </c>
      <c r="G215" s="25">
        <v>2.3333333000000001E-2</v>
      </c>
      <c r="H215" s="16">
        <v>9</v>
      </c>
    </row>
    <row r="216" spans="1:8" ht="15" customHeight="1" x14ac:dyDescent="0.2">
      <c r="A216" s="7" t="s">
        <v>200</v>
      </c>
      <c r="B216" s="15">
        <v>1</v>
      </c>
      <c r="C216" s="15" t="s">
        <v>16</v>
      </c>
      <c r="D216" s="15">
        <v>1</v>
      </c>
      <c r="E216" s="15">
        <v>3</v>
      </c>
      <c r="F216" s="15" t="s">
        <v>16</v>
      </c>
      <c r="G216" s="25">
        <v>0.01</v>
      </c>
      <c r="H216" s="16" t="s">
        <v>16</v>
      </c>
    </row>
    <row r="217" spans="1:8" ht="15" customHeight="1" x14ac:dyDescent="0.2">
      <c r="A217" s="7" t="s">
        <v>201</v>
      </c>
      <c r="B217" s="15">
        <v>1</v>
      </c>
      <c r="C217" s="15" t="s">
        <v>16</v>
      </c>
      <c r="D217" s="15">
        <v>1</v>
      </c>
      <c r="E217" s="15">
        <v>1</v>
      </c>
      <c r="F217" s="15">
        <v>1</v>
      </c>
      <c r="G217" s="25">
        <v>3.333333E-3</v>
      </c>
      <c r="H217" s="16">
        <v>3</v>
      </c>
    </row>
    <row r="218" spans="1:8" ht="21" customHeight="1" x14ac:dyDescent="0.2">
      <c r="A218" s="7" t="s">
        <v>202</v>
      </c>
      <c r="B218" s="23">
        <f t="shared" ref="B218:H218" si="31">SUM(B219:B222)</f>
        <v>16</v>
      </c>
      <c r="C218" s="23">
        <f t="shared" si="31"/>
        <v>0</v>
      </c>
      <c r="D218" s="23">
        <f t="shared" si="31"/>
        <v>16</v>
      </c>
      <c r="E218" s="23">
        <f t="shared" si="31"/>
        <v>88</v>
      </c>
      <c r="F218" s="23">
        <f t="shared" si="31"/>
        <v>63</v>
      </c>
      <c r="G218" s="24">
        <f t="shared" si="31"/>
        <v>0.28666666499999999</v>
      </c>
      <c r="H218" s="28">
        <f t="shared" si="31"/>
        <v>25.5</v>
      </c>
    </row>
    <row r="219" spans="1:8" ht="15" customHeight="1" x14ac:dyDescent="0.2">
      <c r="A219" s="7" t="s">
        <v>582</v>
      </c>
      <c r="B219" s="15">
        <v>7</v>
      </c>
      <c r="C219" s="15" t="s">
        <v>16</v>
      </c>
      <c r="D219" s="15">
        <v>7</v>
      </c>
      <c r="E219" s="15">
        <v>17</v>
      </c>
      <c r="F219" s="15">
        <v>3</v>
      </c>
      <c r="G219" s="25">
        <v>5.6666664999999998E-2</v>
      </c>
      <c r="H219" s="16">
        <v>6.5000000000000009</v>
      </c>
    </row>
    <row r="220" spans="1:8" ht="15" customHeight="1" x14ac:dyDescent="0.2">
      <c r="A220" s="7" t="s">
        <v>203</v>
      </c>
      <c r="B220" s="15">
        <v>1</v>
      </c>
      <c r="C220" s="15" t="s">
        <v>16</v>
      </c>
      <c r="D220" s="15">
        <v>1</v>
      </c>
      <c r="E220" s="15">
        <v>20</v>
      </c>
      <c r="F220" s="15">
        <v>20</v>
      </c>
      <c r="G220" s="25">
        <v>7.0000000000000007E-2</v>
      </c>
      <c r="H220" s="16">
        <v>3</v>
      </c>
    </row>
    <row r="221" spans="1:8" ht="15" customHeight="1" x14ac:dyDescent="0.2">
      <c r="A221" s="7" t="s">
        <v>204</v>
      </c>
      <c r="B221" s="15">
        <v>5</v>
      </c>
      <c r="C221" s="15" t="s">
        <v>16</v>
      </c>
      <c r="D221" s="15">
        <v>5</v>
      </c>
      <c r="E221" s="15">
        <v>39</v>
      </c>
      <c r="F221" s="15">
        <v>35</v>
      </c>
      <c r="G221" s="25">
        <v>0.123333333</v>
      </c>
      <c r="H221" s="16">
        <v>13</v>
      </c>
    </row>
    <row r="222" spans="1:8" ht="15" customHeight="1" x14ac:dyDescent="0.2">
      <c r="A222" s="7" t="s">
        <v>205</v>
      </c>
      <c r="B222" s="15">
        <v>3</v>
      </c>
      <c r="C222" s="15" t="s">
        <v>16</v>
      </c>
      <c r="D222" s="15">
        <v>3</v>
      </c>
      <c r="E222" s="15">
        <v>12</v>
      </c>
      <c r="F222" s="15">
        <v>5</v>
      </c>
      <c r="G222" s="25">
        <v>3.6666667E-2</v>
      </c>
      <c r="H222" s="16">
        <v>3</v>
      </c>
    </row>
    <row r="223" spans="1:8" ht="21" customHeight="1" x14ac:dyDescent="0.2">
      <c r="A223" s="7" t="s">
        <v>206</v>
      </c>
      <c r="B223" s="23">
        <f t="shared" ref="B223:H223" si="32">SUM(B224:B228)</f>
        <v>9</v>
      </c>
      <c r="C223" s="23">
        <f t="shared" si="32"/>
        <v>1</v>
      </c>
      <c r="D223" s="23">
        <f t="shared" si="32"/>
        <v>8</v>
      </c>
      <c r="E223" s="23">
        <f t="shared" si="32"/>
        <v>31</v>
      </c>
      <c r="F223" s="23">
        <f t="shared" si="32"/>
        <v>6</v>
      </c>
      <c r="G223" s="24">
        <f t="shared" si="32"/>
        <v>0.10666666499999999</v>
      </c>
      <c r="H223" s="28">
        <f t="shared" si="32"/>
        <v>9.9</v>
      </c>
    </row>
    <row r="224" spans="1:8" ht="15" customHeight="1" x14ac:dyDescent="0.2">
      <c r="A224" s="7" t="s">
        <v>583</v>
      </c>
      <c r="B224" s="15">
        <v>2</v>
      </c>
      <c r="C224" s="15" t="s">
        <v>16</v>
      </c>
      <c r="D224" s="15">
        <v>2</v>
      </c>
      <c r="E224" s="15">
        <v>2</v>
      </c>
      <c r="F224" s="15">
        <v>2</v>
      </c>
      <c r="G224" s="25">
        <v>6.6666659999999999E-3</v>
      </c>
      <c r="H224" s="16">
        <v>3.3</v>
      </c>
    </row>
    <row r="225" spans="1:8" ht="15" customHeight="1" x14ac:dyDescent="0.2">
      <c r="A225" s="7" t="s">
        <v>207</v>
      </c>
      <c r="B225" s="15">
        <v>1</v>
      </c>
      <c r="C225" s="15" t="s">
        <v>16</v>
      </c>
      <c r="D225" s="15">
        <v>1</v>
      </c>
      <c r="E225" s="15">
        <v>1</v>
      </c>
      <c r="F225" s="15">
        <v>1</v>
      </c>
      <c r="G225" s="25">
        <v>3.333333E-3</v>
      </c>
      <c r="H225" s="16">
        <v>0.6</v>
      </c>
    </row>
    <row r="226" spans="1:8" ht="15" customHeight="1" x14ac:dyDescent="0.2">
      <c r="A226" s="7" t="s">
        <v>208</v>
      </c>
      <c r="B226" s="15">
        <v>2</v>
      </c>
      <c r="C226" s="15" t="s">
        <v>16</v>
      </c>
      <c r="D226" s="15">
        <v>2</v>
      </c>
      <c r="E226" s="15">
        <v>4</v>
      </c>
      <c r="F226" s="15">
        <v>1</v>
      </c>
      <c r="G226" s="25">
        <v>1.3333332999999999E-2</v>
      </c>
      <c r="H226" s="16">
        <v>3</v>
      </c>
    </row>
    <row r="227" spans="1:8" ht="15" customHeight="1" x14ac:dyDescent="0.2">
      <c r="A227" s="7" t="s">
        <v>209</v>
      </c>
      <c r="B227" s="15">
        <v>1</v>
      </c>
      <c r="C227" s="15" t="s">
        <v>16</v>
      </c>
      <c r="D227" s="15">
        <v>1</v>
      </c>
      <c r="E227" s="15">
        <v>1</v>
      </c>
      <c r="F227" s="15">
        <v>1</v>
      </c>
      <c r="G227" s="25">
        <v>3.333333E-3</v>
      </c>
      <c r="H227" s="16" t="s">
        <v>16</v>
      </c>
    </row>
    <row r="228" spans="1:8" ht="15" customHeight="1" x14ac:dyDescent="0.2">
      <c r="A228" s="7" t="s">
        <v>210</v>
      </c>
      <c r="B228" s="15">
        <v>3</v>
      </c>
      <c r="C228" s="15">
        <v>1</v>
      </c>
      <c r="D228" s="15">
        <v>2</v>
      </c>
      <c r="E228" s="15">
        <v>23</v>
      </c>
      <c r="F228" s="15">
        <v>1</v>
      </c>
      <c r="G228" s="25">
        <v>7.9999999999999988E-2</v>
      </c>
      <c r="H228" s="16">
        <v>3</v>
      </c>
    </row>
    <row r="229" spans="1:8" ht="21" customHeight="1" x14ac:dyDescent="0.2">
      <c r="A229" s="7" t="s">
        <v>211</v>
      </c>
      <c r="B229" s="23">
        <f t="shared" ref="B229:H229" si="33">SUM(B230:B232)</f>
        <v>7</v>
      </c>
      <c r="C229" s="23">
        <f t="shared" si="33"/>
        <v>3</v>
      </c>
      <c r="D229" s="23">
        <f t="shared" si="33"/>
        <v>4</v>
      </c>
      <c r="E229" s="23">
        <f t="shared" si="33"/>
        <v>892</v>
      </c>
      <c r="F229" s="23">
        <f t="shared" si="33"/>
        <v>832</v>
      </c>
      <c r="G229" s="24">
        <f t="shared" si="33"/>
        <v>4.2066666669999995</v>
      </c>
      <c r="H229" s="28">
        <f t="shared" si="33"/>
        <v>206.5</v>
      </c>
    </row>
    <row r="230" spans="1:8" ht="15" customHeight="1" x14ac:dyDescent="0.2">
      <c r="A230" s="7" t="s">
        <v>212</v>
      </c>
      <c r="B230" s="15">
        <v>2</v>
      </c>
      <c r="C230" s="15">
        <v>1</v>
      </c>
      <c r="D230" s="15">
        <v>1</v>
      </c>
      <c r="E230" s="15">
        <v>710</v>
      </c>
      <c r="F230" s="15">
        <v>700</v>
      </c>
      <c r="G230" s="25">
        <v>3.5300000000000002</v>
      </c>
      <c r="H230" s="16">
        <v>175</v>
      </c>
    </row>
    <row r="231" spans="1:8" ht="15" customHeight="1" x14ac:dyDescent="0.2">
      <c r="A231" s="7" t="s">
        <v>213</v>
      </c>
      <c r="B231" s="15">
        <v>4</v>
      </c>
      <c r="C231" s="15">
        <v>2</v>
      </c>
      <c r="D231" s="15">
        <v>2</v>
      </c>
      <c r="E231" s="15">
        <v>177</v>
      </c>
      <c r="F231" s="15">
        <v>127.00000000000001</v>
      </c>
      <c r="G231" s="25">
        <v>0.65666666699999998</v>
      </c>
      <c r="H231" s="16">
        <v>30.999999999999996</v>
      </c>
    </row>
    <row r="232" spans="1:8" ht="15" customHeight="1" x14ac:dyDescent="0.2">
      <c r="A232" s="7" t="s">
        <v>214</v>
      </c>
      <c r="B232" s="15">
        <v>1</v>
      </c>
      <c r="C232" s="15" t="s">
        <v>16</v>
      </c>
      <c r="D232" s="15">
        <v>1</v>
      </c>
      <c r="E232" s="15">
        <v>5</v>
      </c>
      <c r="F232" s="15">
        <v>5</v>
      </c>
      <c r="G232" s="25">
        <v>0.02</v>
      </c>
      <c r="H232" s="16">
        <v>0.5</v>
      </c>
    </row>
    <row r="233" spans="1:8" ht="21" customHeight="1" x14ac:dyDescent="0.2">
      <c r="A233" s="7" t="s">
        <v>12</v>
      </c>
      <c r="B233" s="23">
        <f t="shared" ref="B233:H233" si="34">+B234+B240+B247</f>
        <v>645</v>
      </c>
      <c r="C233" s="23">
        <f t="shared" si="34"/>
        <v>12</v>
      </c>
      <c r="D233" s="23">
        <f t="shared" si="34"/>
        <v>633</v>
      </c>
      <c r="E233" s="23">
        <f t="shared" si="34"/>
        <v>3958.0000000000005</v>
      </c>
      <c r="F233" s="23">
        <f t="shared" si="34"/>
        <v>3240</v>
      </c>
      <c r="G233" s="24">
        <f t="shared" si="34"/>
        <v>13.673333290000002</v>
      </c>
      <c r="H233" s="28">
        <f t="shared" si="34"/>
        <v>1620.4999999999995</v>
      </c>
    </row>
    <row r="234" spans="1:8" ht="21" customHeight="1" x14ac:dyDescent="0.2">
      <c r="A234" s="7" t="s">
        <v>215</v>
      </c>
      <c r="B234" s="23">
        <f t="shared" ref="B234:H234" si="35">SUM(B235:B239)</f>
        <v>14</v>
      </c>
      <c r="C234" s="23">
        <f t="shared" si="35"/>
        <v>1</v>
      </c>
      <c r="D234" s="23">
        <f t="shared" si="35"/>
        <v>13</v>
      </c>
      <c r="E234" s="23">
        <f t="shared" si="35"/>
        <v>41</v>
      </c>
      <c r="F234" s="23">
        <f t="shared" si="35"/>
        <v>36</v>
      </c>
      <c r="G234" s="24">
        <f t="shared" si="35"/>
        <v>0.14333333300000001</v>
      </c>
      <c r="H234" s="28">
        <f t="shared" si="35"/>
        <v>30.7</v>
      </c>
    </row>
    <row r="235" spans="1:8" ht="15" customHeight="1" x14ac:dyDescent="0.2">
      <c r="A235" s="7" t="s">
        <v>584</v>
      </c>
      <c r="B235" s="15">
        <v>7</v>
      </c>
      <c r="C235" s="15" t="s">
        <v>16</v>
      </c>
      <c r="D235" s="15">
        <v>7</v>
      </c>
      <c r="E235" s="15">
        <v>19</v>
      </c>
      <c r="F235" s="15">
        <v>16.000000000000004</v>
      </c>
      <c r="G235" s="25">
        <v>6.6666665999999999E-2</v>
      </c>
      <c r="H235" s="16">
        <v>13.7</v>
      </c>
    </row>
    <row r="236" spans="1:8" ht="15" customHeight="1" x14ac:dyDescent="0.2">
      <c r="A236" s="7" t="s">
        <v>216</v>
      </c>
      <c r="B236" s="15">
        <v>2</v>
      </c>
      <c r="C236" s="15" t="s">
        <v>16</v>
      </c>
      <c r="D236" s="15">
        <v>2</v>
      </c>
      <c r="E236" s="15">
        <v>7</v>
      </c>
      <c r="F236" s="15">
        <v>7</v>
      </c>
      <c r="G236" s="25">
        <v>0.02</v>
      </c>
      <c r="H236" s="16">
        <v>3</v>
      </c>
    </row>
    <row r="237" spans="1:8" ht="15" customHeight="1" x14ac:dyDescent="0.2">
      <c r="A237" s="7" t="s">
        <v>217</v>
      </c>
      <c r="B237" s="15">
        <v>2</v>
      </c>
      <c r="C237" s="15" t="s">
        <v>16</v>
      </c>
      <c r="D237" s="15">
        <v>2</v>
      </c>
      <c r="E237" s="15">
        <v>3</v>
      </c>
      <c r="F237" s="15">
        <v>1</v>
      </c>
      <c r="G237" s="25">
        <v>0.01</v>
      </c>
      <c r="H237" s="16">
        <v>5</v>
      </c>
    </row>
    <row r="238" spans="1:8" ht="15" customHeight="1" x14ac:dyDescent="0.2">
      <c r="A238" s="7" t="s">
        <v>218</v>
      </c>
      <c r="B238" s="15">
        <v>1</v>
      </c>
      <c r="C238" s="15" t="s">
        <v>16</v>
      </c>
      <c r="D238" s="15">
        <v>1</v>
      </c>
      <c r="E238" s="15">
        <v>2</v>
      </c>
      <c r="F238" s="15">
        <v>2</v>
      </c>
      <c r="G238" s="25">
        <v>6.6666670000000003E-3</v>
      </c>
      <c r="H238" s="16">
        <v>3</v>
      </c>
    </row>
    <row r="239" spans="1:8" ht="15" customHeight="1" x14ac:dyDescent="0.2">
      <c r="A239" s="7" t="s">
        <v>219</v>
      </c>
      <c r="B239" s="15">
        <v>2</v>
      </c>
      <c r="C239" s="15">
        <v>1</v>
      </c>
      <c r="D239" s="15">
        <v>1</v>
      </c>
      <c r="E239" s="15">
        <v>10</v>
      </c>
      <c r="F239" s="15">
        <v>10</v>
      </c>
      <c r="G239" s="25">
        <v>0.04</v>
      </c>
      <c r="H239" s="16">
        <v>6</v>
      </c>
    </row>
    <row r="240" spans="1:8" ht="21" customHeight="1" x14ac:dyDescent="0.2">
      <c r="A240" s="7" t="s">
        <v>220</v>
      </c>
      <c r="B240" s="23">
        <f t="shared" ref="B240:H240" si="36">SUM(B241:B246)</f>
        <v>218</v>
      </c>
      <c r="C240" s="23">
        <f t="shared" si="36"/>
        <v>3</v>
      </c>
      <c r="D240" s="23">
        <f t="shared" si="36"/>
        <v>215</v>
      </c>
      <c r="E240" s="23">
        <f t="shared" si="36"/>
        <v>1357.0000000000005</v>
      </c>
      <c r="F240" s="23">
        <f t="shared" si="36"/>
        <v>983.00000000000034</v>
      </c>
      <c r="G240" s="24">
        <f t="shared" si="36"/>
        <v>4.9433333210000017</v>
      </c>
      <c r="H240" s="28">
        <f t="shared" si="36"/>
        <v>452.39999999999992</v>
      </c>
    </row>
    <row r="241" spans="1:8" ht="15" customHeight="1" x14ac:dyDescent="0.2">
      <c r="A241" s="7" t="s">
        <v>585</v>
      </c>
      <c r="B241" s="15">
        <v>2</v>
      </c>
      <c r="C241" s="15" t="s">
        <v>16</v>
      </c>
      <c r="D241" s="15">
        <v>2</v>
      </c>
      <c r="E241" s="15">
        <v>4</v>
      </c>
      <c r="F241" s="15">
        <v>3</v>
      </c>
      <c r="G241" s="25">
        <v>1.3333332999999999E-2</v>
      </c>
      <c r="H241" s="16">
        <v>3</v>
      </c>
    </row>
    <row r="242" spans="1:8" ht="15" customHeight="1" x14ac:dyDescent="0.2">
      <c r="A242" s="7" t="s">
        <v>221</v>
      </c>
      <c r="B242" s="15">
        <v>1</v>
      </c>
      <c r="C242" s="15" t="s">
        <v>16</v>
      </c>
      <c r="D242" s="15">
        <v>1</v>
      </c>
      <c r="E242" s="15">
        <v>10</v>
      </c>
      <c r="F242" s="15">
        <v>3</v>
      </c>
      <c r="G242" s="25">
        <v>0.03</v>
      </c>
      <c r="H242" s="16">
        <v>3</v>
      </c>
    </row>
    <row r="243" spans="1:8" ht="15" customHeight="1" x14ac:dyDescent="0.2">
      <c r="A243" s="7" t="s">
        <v>222</v>
      </c>
      <c r="B243" s="15">
        <v>6</v>
      </c>
      <c r="C243" s="15">
        <v>1</v>
      </c>
      <c r="D243" s="15">
        <v>5</v>
      </c>
      <c r="E243" s="15">
        <v>32</v>
      </c>
      <c r="F243" s="15">
        <v>28</v>
      </c>
      <c r="G243" s="25">
        <v>0.57000000000000006</v>
      </c>
      <c r="H243" s="16">
        <v>36</v>
      </c>
    </row>
    <row r="244" spans="1:8" ht="15" customHeight="1" x14ac:dyDescent="0.2">
      <c r="A244" s="7" t="s">
        <v>223</v>
      </c>
      <c r="B244" s="15">
        <v>12</v>
      </c>
      <c r="C244" s="15" t="s">
        <v>16</v>
      </c>
      <c r="D244" s="15">
        <v>12</v>
      </c>
      <c r="E244" s="15">
        <v>72</v>
      </c>
      <c r="F244" s="15">
        <v>22</v>
      </c>
      <c r="G244" s="25">
        <v>0.236666665</v>
      </c>
      <c r="H244" s="16">
        <v>19.5</v>
      </c>
    </row>
    <row r="245" spans="1:8" ht="15" customHeight="1" x14ac:dyDescent="0.2">
      <c r="A245" s="7" t="s">
        <v>224</v>
      </c>
      <c r="B245" s="15">
        <v>196</v>
      </c>
      <c r="C245" s="15">
        <v>2</v>
      </c>
      <c r="D245" s="15">
        <v>194</v>
      </c>
      <c r="E245" s="15">
        <v>1236.0000000000005</v>
      </c>
      <c r="F245" s="15">
        <v>924.00000000000034</v>
      </c>
      <c r="G245" s="25">
        <v>4.0833333230000015</v>
      </c>
      <c r="H245" s="16">
        <v>387.89999999999992</v>
      </c>
    </row>
    <row r="246" spans="1:8" ht="15" customHeight="1" x14ac:dyDescent="0.2">
      <c r="A246" s="7" t="s">
        <v>225</v>
      </c>
      <c r="B246" s="15">
        <v>1</v>
      </c>
      <c r="C246" s="15" t="s">
        <v>16</v>
      </c>
      <c r="D246" s="15">
        <v>1</v>
      </c>
      <c r="E246" s="15">
        <v>3</v>
      </c>
      <c r="F246" s="15">
        <v>3</v>
      </c>
      <c r="G246" s="25">
        <v>0.01</v>
      </c>
      <c r="H246" s="16">
        <v>3</v>
      </c>
    </row>
    <row r="247" spans="1:8" ht="21" customHeight="1" x14ac:dyDescent="0.2">
      <c r="A247" s="7" t="s">
        <v>226</v>
      </c>
      <c r="B247" s="23">
        <f t="shared" ref="B247:H247" si="37">SUM(B248:B254)</f>
        <v>413</v>
      </c>
      <c r="C247" s="23">
        <f t="shared" si="37"/>
        <v>8</v>
      </c>
      <c r="D247" s="23">
        <f t="shared" si="37"/>
        <v>405</v>
      </c>
      <c r="E247" s="23">
        <f t="shared" si="37"/>
        <v>2560</v>
      </c>
      <c r="F247" s="23">
        <f t="shared" si="37"/>
        <v>2220.9999999999995</v>
      </c>
      <c r="G247" s="24">
        <f t="shared" si="37"/>
        <v>8.5866666360000004</v>
      </c>
      <c r="H247" s="28">
        <f t="shared" si="37"/>
        <v>1137.3999999999996</v>
      </c>
    </row>
    <row r="248" spans="1:8" ht="15" customHeight="1" x14ac:dyDescent="0.2">
      <c r="A248" s="7" t="s">
        <v>227</v>
      </c>
      <c r="B248" s="15">
        <v>10</v>
      </c>
      <c r="C248" s="15">
        <v>3</v>
      </c>
      <c r="D248" s="15">
        <v>7</v>
      </c>
      <c r="E248" s="15">
        <v>26.999999999999996</v>
      </c>
      <c r="F248" s="15">
        <v>24.000000000000004</v>
      </c>
      <c r="G248" s="25">
        <v>0.09</v>
      </c>
      <c r="H248" s="16">
        <v>28.999999999999993</v>
      </c>
    </row>
    <row r="249" spans="1:8" ht="15" customHeight="1" x14ac:dyDescent="0.2">
      <c r="A249" s="7" t="s">
        <v>228</v>
      </c>
      <c r="B249" s="15">
        <v>35</v>
      </c>
      <c r="C249" s="15" t="s">
        <v>16</v>
      </c>
      <c r="D249" s="15">
        <v>35</v>
      </c>
      <c r="E249" s="15">
        <v>153.00000000000003</v>
      </c>
      <c r="F249" s="15">
        <v>124.00000000000001</v>
      </c>
      <c r="G249" s="25">
        <v>0.51333333199999998</v>
      </c>
      <c r="H249" s="16">
        <v>60.399999999999991</v>
      </c>
    </row>
    <row r="250" spans="1:8" ht="15" customHeight="1" x14ac:dyDescent="0.2">
      <c r="A250" s="7" t="s">
        <v>229</v>
      </c>
      <c r="B250" s="15">
        <v>53</v>
      </c>
      <c r="C250" s="15" t="s">
        <v>16</v>
      </c>
      <c r="D250" s="15">
        <v>53</v>
      </c>
      <c r="E250" s="15">
        <v>158.99999999999994</v>
      </c>
      <c r="F250" s="15">
        <v>127.00000000000003</v>
      </c>
      <c r="G250" s="25">
        <v>0.53333333000000005</v>
      </c>
      <c r="H250" s="16">
        <v>174.09999999999994</v>
      </c>
    </row>
    <row r="251" spans="1:8" ht="15" customHeight="1" x14ac:dyDescent="0.2">
      <c r="A251" s="7" t="s">
        <v>230</v>
      </c>
      <c r="B251" s="15">
        <v>22</v>
      </c>
      <c r="C251" s="15" t="s">
        <v>16</v>
      </c>
      <c r="D251" s="15">
        <v>22</v>
      </c>
      <c r="E251" s="15">
        <v>148.00000000000003</v>
      </c>
      <c r="F251" s="15">
        <v>146</v>
      </c>
      <c r="G251" s="25">
        <v>0.49999999700000003</v>
      </c>
      <c r="H251" s="16">
        <v>72.600000000000023</v>
      </c>
    </row>
    <row r="252" spans="1:8" ht="15" customHeight="1" x14ac:dyDescent="0.2">
      <c r="A252" s="7" t="s">
        <v>231</v>
      </c>
      <c r="B252" s="15">
        <v>32</v>
      </c>
      <c r="C252" s="15">
        <v>1</v>
      </c>
      <c r="D252" s="15">
        <v>31</v>
      </c>
      <c r="E252" s="15">
        <v>175.99999999999997</v>
      </c>
      <c r="F252" s="15">
        <v>144.99999999999997</v>
      </c>
      <c r="G252" s="25">
        <v>0.61999999900000013</v>
      </c>
      <c r="H252" s="16">
        <v>117.99999999999999</v>
      </c>
    </row>
    <row r="253" spans="1:8" ht="15" customHeight="1" x14ac:dyDescent="0.2">
      <c r="A253" s="7" t="s">
        <v>232</v>
      </c>
      <c r="B253" s="15">
        <v>163</v>
      </c>
      <c r="C253" s="15">
        <v>3</v>
      </c>
      <c r="D253" s="15">
        <v>160</v>
      </c>
      <c r="E253" s="15">
        <v>1482.9999999999995</v>
      </c>
      <c r="F253" s="15">
        <v>1337.9999999999995</v>
      </c>
      <c r="G253" s="25">
        <v>4.9499999849999998</v>
      </c>
      <c r="H253" s="16">
        <v>548.99999999999977</v>
      </c>
    </row>
    <row r="254" spans="1:8" ht="15" customHeight="1" x14ac:dyDescent="0.2">
      <c r="A254" s="7" t="s">
        <v>233</v>
      </c>
      <c r="B254" s="15">
        <v>98</v>
      </c>
      <c r="C254" s="15">
        <v>1</v>
      </c>
      <c r="D254" s="15">
        <v>97</v>
      </c>
      <c r="E254" s="15">
        <v>414.00000000000023</v>
      </c>
      <c r="F254" s="15">
        <v>316.99999999999994</v>
      </c>
      <c r="G254" s="25">
        <v>1.3799999930000002</v>
      </c>
      <c r="H254" s="16">
        <v>134.29999999999998</v>
      </c>
    </row>
    <row r="255" spans="1:8" ht="21" customHeight="1" x14ac:dyDescent="0.2">
      <c r="A255" s="7" t="s">
        <v>5</v>
      </c>
      <c r="B255" s="23">
        <f t="shared" ref="B255:H255" si="38">+B256+B262+B270+B280+B288+B296+B305</f>
        <v>2785</v>
      </c>
      <c r="C255" s="23">
        <f t="shared" si="38"/>
        <v>94</v>
      </c>
      <c r="D255" s="23">
        <f t="shared" si="38"/>
        <v>2691</v>
      </c>
      <c r="E255" s="23">
        <f t="shared" si="38"/>
        <v>9269</v>
      </c>
      <c r="F255" s="23">
        <f t="shared" si="38"/>
        <v>6018</v>
      </c>
      <c r="G255" s="24">
        <f t="shared" si="38"/>
        <v>48.177666507999994</v>
      </c>
      <c r="H255" s="28">
        <f t="shared" si="38"/>
        <v>9693.44</v>
      </c>
    </row>
    <row r="256" spans="1:8" ht="21" customHeight="1" x14ac:dyDescent="0.2">
      <c r="A256" s="7" t="s">
        <v>234</v>
      </c>
      <c r="B256" s="23">
        <f t="shared" ref="B256:H256" si="39">SUM(B257:B261)</f>
        <v>64</v>
      </c>
      <c r="C256" s="23">
        <f t="shared" si="39"/>
        <v>10</v>
      </c>
      <c r="D256" s="23">
        <f t="shared" si="39"/>
        <v>54</v>
      </c>
      <c r="E256" s="23">
        <f t="shared" si="39"/>
        <v>134</v>
      </c>
      <c r="F256" s="23">
        <f t="shared" si="39"/>
        <v>113</v>
      </c>
      <c r="G256" s="24">
        <f t="shared" si="39"/>
        <v>0.41999999600000004</v>
      </c>
      <c r="H256" s="28">
        <f t="shared" si="39"/>
        <v>126.89999999999999</v>
      </c>
    </row>
    <row r="257" spans="1:8" ht="15" customHeight="1" x14ac:dyDescent="0.2">
      <c r="A257" s="7" t="s">
        <v>586</v>
      </c>
      <c r="B257" s="15">
        <v>16</v>
      </c>
      <c r="C257" s="15">
        <v>1</v>
      </c>
      <c r="D257" s="15">
        <v>15</v>
      </c>
      <c r="E257" s="15">
        <v>36</v>
      </c>
      <c r="F257" s="15">
        <v>31.999999999999996</v>
      </c>
      <c r="G257" s="25">
        <v>0.116666665</v>
      </c>
      <c r="H257" s="16">
        <v>39</v>
      </c>
    </row>
    <row r="258" spans="1:8" ht="15" customHeight="1" x14ac:dyDescent="0.2">
      <c r="A258" s="7" t="s">
        <v>235</v>
      </c>
      <c r="B258" s="15">
        <v>17</v>
      </c>
      <c r="C258" s="15">
        <v>4</v>
      </c>
      <c r="D258" s="15">
        <v>13</v>
      </c>
      <c r="E258" s="15">
        <v>31</v>
      </c>
      <c r="F258" s="15">
        <v>24</v>
      </c>
      <c r="G258" s="25">
        <v>0.10333333199999999</v>
      </c>
      <c r="H258" s="16">
        <v>32</v>
      </c>
    </row>
    <row r="259" spans="1:8" ht="15" customHeight="1" x14ac:dyDescent="0.2">
      <c r="A259" s="7" t="s">
        <v>236</v>
      </c>
      <c r="B259" s="15">
        <v>11</v>
      </c>
      <c r="C259" s="15">
        <v>2</v>
      </c>
      <c r="D259" s="15">
        <v>9</v>
      </c>
      <c r="E259" s="15">
        <v>26</v>
      </c>
      <c r="F259" s="15">
        <v>23.000000000000004</v>
      </c>
      <c r="G259" s="25">
        <v>9.0000000000000011E-2</v>
      </c>
      <c r="H259" s="16">
        <v>21.3</v>
      </c>
    </row>
    <row r="260" spans="1:8" ht="15" customHeight="1" x14ac:dyDescent="0.2">
      <c r="A260" s="7" t="s">
        <v>237</v>
      </c>
      <c r="B260" s="15">
        <v>17</v>
      </c>
      <c r="C260" s="15">
        <v>3</v>
      </c>
      <c r="D260" s="15">
        <v>14</v>
      </c>
      <c r="E260" s="15">
        <v>34.999999999999986</v>
      </c>
      <c r="F260" s="15">
        <v>29</v>
      </c>
      <c r="G260" s="25">
        <v>8.9999997999999998E-2</v>
      </c>
      <c r="H260" s="16">
        <v>28.499999999999996</v>
      </c>
    </row>
    <row r="261" spans="1:8" ht="15" customHeight="1" x14ac:dyDescent="0.2">
      <c r="A261" s="7" t="s">
        <v>238</v>
      </c>
      <c r="B261" s="15">
        <v>3</v>
      </c>
      <c r="C261" s="15" t="s">
        <v>16</v>
      </c>
      <c r="D261" s="15">
        <v>3</v>
      </c>
      <c r="E261" s="15">
        <v>6</v>
      </c>
      <c r="F261" s="15">
        <v>5</v>
      </c>
      <c r="G261" s="25">
        <v>2.0000001E-2</v>
      </c>
      <c r="H261" s="16">
        <v>6.1</v>
      </c>
    </row>
    <row r="262" spans="1:8" ht="21" customHeight="1" x14ac:dyDescent="0.2">
      <c r="A262" s="7" t="s">
        <v>239</v>
      </c>
      <c r="B262" s="23">
        <f t="shared" ref="B262:H262" si="40">SUM(B263:B269)</f>
        <v>335</v>
      </c>
      <c r="C262" s="23">
        <f t="shared" si="40"/>
        <v>12</v>
      </c>
      <c r="D262" s="23">
        <f t="shared" si="40"/>
        <v>323</v>
      </c>
      <c r="E262" s="23">
        <f t="shared" si="40"/>
        <v>1360</v>
      </c>
      <c r="F262" s="23">
        <f t="shared" si="40"/>
        <v>897.99999999999989</v>
      </c>
      <c r="G262" s="24">
        <f t="shared" si="40"/>
        <v>4.8566666539999996</v>
      </c>
      <c r="H262" s="28">
        <f t="shared" si="40"/>
        <v>862.47000000000014</v>
      </c>
    </row>
    <row r="263" spans="1:8" ht="15" customHeight="1" x14ac:dyDescent="0.2">
      <c r="A263" s="7" t="s">
        <v>587</v>
      </c>
      <c r="B263" s="15">
        <v>119</v>
      </c>
      <c r="C263" s="15">
        <v>3</v>
      </c>
      <c r="D263" s="15">
        <v>116</v>
      </c>
      <c r="E263" s="15">
        <v>422</v>
      </c>
      <c r="F263" s="15">
        <v>302.99999999999989</v>
      </c>
      <c r="G263" s="25">
        <v>1.3766666630000004</v>
      </c>
      <c r="H263" s="16">
        <v>303.43000000000006</v>
      </c>
    </row>
    <row r="264" spans="1:8" ht="15" customHeight="1" x14ac:dyDescent="0.2">
      <c r="A264" s="7" t="s">
        <v>240</v>
      </c>
      <c r="B264" s="15">
        <v>38</v>
      </c>
      <c r="C264" s="15">
        <v>3</v>
      </c>
      <c r="D264" s="15">
        <v>35</v>
      </c>
      <c r="E264" s="15">
        <v>144.99999999999997</v>
      </c>
      <c r="F264" s="15">
        <v>66.000000000000014</v>
      </c>
      <c r="G264" s="25">
        <v>0.95333333199999981</v>
      </c>
      <c r="H264" s="16">
        <v>70.489999999999995</v>
      </c>
    </row>
    <row r="265" spans="1:8" ht="15" customHeight="1" x14ac:dyDescent="0.2">
      <c r="A265" s="7" t="s">
        <v>241</v>
      </c>
      <c r="B265" s="15">
        <v>53</v>
      </c>
      <c r="C265" s="15" t="s">
        <v>16</v>
      </c>
      <c r="D265" s="15">
        <v>53</v>
      </c>
      <c r="E265" s="15">
        <v>207</v>
      </c>
      <c r="F265" s="15">
        <v>172</v>
      </c>
      <c r="G265" s="25">
        <v>0.68666666300000001</v>
      </c>
      <c r="H265" s="16">
        <v>181.68</v>
      </c>
    </row>
    <row r="266" spans="1:8" ht="15" customHeight="1" x14ac:dyDescent="0.2">
      <c r="A266" s="7" t="s">
        <v>242</v>
      </c>
      <c r="B266" s="15">
        <v>17</v>
      </c>
      <c r="C266" s="15" t="s">
        <v>16</v>
      </c>
      <c r="D266" s="15">
        <v>17</v>
      </c>
      <c r="E266" s="15">
        <v>40.000000000000007</v>
      </c>
      <c r="F266" s="15">
        <v>26</v>
      </c>
      <c r="G266" s="25">
        <v>0.13666666399999997</v>
      </c>
      <c r="H266" s="16">
        <v>31</v>
      </c>
    </row>
    <row r="267" spans="1:8" ht="15" customHeight="1" x14ac:dyDescent="0.2">
      <c r="A267" s="7" t="s">
        <v>243</v>
      </c>
      <c r="B267" s="15">
        <v>17</v>
      </c>
      <c r="C267" s="15">
        <v>3</v>
      </c>
      <c r="D267" s="15">
        <v>14</v>
      </c>
      <c r="E267" s="15">
        <v>75</v>
      </c>
      <c r="F267" s="15">
        <v>26</v>
      </c>
      <c r="G267" s="25">
        <v>0.163333331</v>
      </c>
      <c r="H267" s="16">
        <v>25.72</v>
      </c>
    </row>
    <row r="268" spans="1:8" ht="15" customHeight="1" x14ac:dyDescent="0.2">
      <c r="A268" s="7" t="s">
        <v>244</v>
      </c>
      <c r="B268" s="15">
        <v>61</v>
      </c>
      <c r="C268" s="15" t="s">
        <v>16</v>
      </c>
      <c r="D268" s="15">
        <v>61</v>
      </c>
      <c r="E268" s="15">
        <v>296</v>
      </c>
      <c r="F268" s="15">
        <v>214</v>
      </c>
      <c r="G268" s="25">
        <v>0.96333333399999999</v>
      </c>
      <c r="H268" s="16">
        <v>174.14999999999995</v>
      </c>
    </row>
    <row r="269" spans="1:8" ht="15" customHeight="1" x14ac:dyDescent="0.2">
      <c r="A269" s="7" t="s">
        <v>245</v>
      </c>
      <c r="B269" s="15">
        <v>30</v>
      </c>
      <c r="C269" s="15">
        <v>3</v>
      </c>
      <c r="D269" s="15">
        <v>27</v>
      </c>
      <c r="E269" s="15">
        <v>175</v>
      </c>
      <c r="F269" s="15">
        <v>90.999999999999972</v>
      </c>
      <c r="G269" s="25">
        <v>0.57666666700000002</v>
      </c>
      <c r="H269" s="16">
        <v>76</v>
      </c>
    </row>
    <row r="270" spans="1:8" ht="21" customHeight="1" x14ac:dyDescent="0.2">
      <c r="A270" s="7" t="s">
        <v>246</v>
      </c>
      <c r="B270" s="23">
        <f t="shared" ref="B270:H270" si="41">SUM(B271:B279)</f>
        <v>744</v>
      </c>
      <c r="C270" s="23">
        <f t="shared" si="41"/>
        <v>25</v>
      </c>
      <c r="D270" s="23">
        <f t="shared" si="41"/>
        <v>719</v>
      </c>
      <c r="E270" s="23">
        <f t="shared" si="41"/>
        <v>2606</v>
      </c>
      <c r="F270" s="23">
        <f t="shared" si="41"/>
        <v>1767.0000000000002</v>
      </c>
      <c r="G270" s="24">
        <f t="shared" si="41"/>
        <v>9.5133333029999996</v>
      </c>
      <c r="H270" s="28">
        <f t="shared" si="41"/>
        <v>2633.65</v>
      </c>
    </row>
    <row r="271" spans="1:8" ht="15" customHeight="1" x14ac:dyDescent="0.2">
      <c r="A271" s="7" t="s">
        <v>588</v>
      </c>
      <c r="B271" s="15">
        <v>174</v>
      </c>
      <c r="C271" s="15">
        <v>10</v>
      </c>
      <c r="D271" s="15">
        <v>164</v>
      </c>
      <c r="E271" s="15">
        <v>478</v>
      </c>
      <c r="F271" s="15">
        <v>307.00000000000006</v>
      </c>
      <c r="G271" s="25">
        <v>2.5466666610000002</v>
      </c>
      <c r="H271" s="16">
        <v>436.8</v>
      </c>
    </row>
    <row r="272" spans="1:8" ht="15" customHeight="1" x14ac:dyDescent="0.2">
      <c r="A272" s="7" t="s">
        <v>247</v>
      </c>
      <c r="B272" s="15">
        <v>49</v>
      </c>
      <c r="C272" s="15">
        <v>2</v>
      </c>
      <c r="D272" s="15">
        <v>47</v>
      </c>
      <c r="E272" s="15">
        <v>259.00000000000006</v>
      </c>
      <c r="F272" s="15">
        <v>148</v>
      </c>
      <c r="G272" s="25">
        <v>0.85666666300000038</v>
      </c>
      <c r="H272" s="16">
        <v>156.5</v>
      </c>
    </row>
    <row r="273" spans="1:8" ht="15" customHeight="1" x14ac:dyDescent="0.2">
      <c r="A273" s="7" t="s">
        <v>248</v>
      </c>
      <c r="B273" s="15">
        <v>83</v>
      </c>
      <c r="C273" s="15" t="s">
        <v>16</v>
      </c>
      <c r="D273" s="15">
        <v>83</v>
      </c>
      <c r="E273" s="15">
        <v>344</v>
      </c>
      <c r="F273" s="15">
        <v>282.99999999999989</v>
      </c>
      <c r="G273" s="25">
        <v>1.1366666619999997</v>
      </c>
      <c r="H273" s="16">
        <v>235.79999999999995</v>
      </c>
    </row>
    <row r="274" spans="1:8" ht="15" customHeight="1" x14ac:dyDescent="0.2">
      <c r="A274" s="7" t="s">
        <v>249</v>
      </c>
      <c r="B274" s="15">
        <v>65</v>
      </c>
      <c r="C274" s="15">
        <v>1</v>
      </c>
      <c r="D274" s="15">
        <v>64</v>
      </c>
      <c r="E274" s="15">
        <v>317</v>
      </c>
      <c r="F274" s="15">
        <v>291.00000000000017</v>
      </c>
      <c r="G274" s="25">
        <v>1.0666666639999995</v>
      </c>
      <c r="H274" s="16">
        <v>312.23</v>
      </c>
    </row>
    <row r="275" spans="1:8" ht="15" customHeight="1" x14ac:dyDescent="0.2">
      <c r="A275" s="7" t="s">
        <v>250</v>
      </c>
      <c r="B275" s="15">
        <v>63</v>
      </c>
      <c r="C275" s="15">
        <v>10</v>
      </c>
      <c r="D275" s="15">
        <v>53</v>
      </c>
      <c r="E275" s="15">
        <v>166.99999999999997</v>
      </c>
      <c r="F275" s="15">
        <v>119.00000000000001</v>
      </c>
      <c r="G275" s="25">
        <v>0.55666666399999998</v>
      </c>
      <c r="H275" s="16">
        <v>398.80000000000013</v>
      </c>
    </row>
    <row r="276" spans="1:8" ht="15" customHeight="1" x14ac:dyDescent="0.2">
      <c r="A276" s="7" t="s">
        <v>251</v>
      </c>
      <c r="B276" s="15">
        <v>70</v>
      </c>
      <c r="C276" s="15">
        <v>1</v>
      </c>
      <c r="D276" s="15">
        <v>69</v>
      </c>
      <c r="E276" s="15">
        <v>259</v>
      </c>
      <c r="F276" s="15">
        <v>137.00000000000003</v>
      </c>
      <c r="G276" s="25">
        <v>0.77666666599999978</v>
      </c>
      <c r="H276" s="16">
        <v>205.74999999999994</v>
      </c>
    </row>
    <row r="277" spans="1:8" ht="15" customHeight="1" x14ac:dyDescent="0.2">
      <c r="A277" s="7" t="s">
        <v>252</v>
      </c>
      <c r="B277" s="15">
        <v>133</v>
      </c>
      <c r="C277" s="15" t="s">
        <v>16</v>
      </c>
      <c r="D277" s="15">
        <v>133</v>
      </c>
      <c r="E277" s="15">
        <v>375.00000000000017</v>
      </c>
      <c r="F277" s="15">
        <v>293.00000000000006</v>
      </c>
      <c r="G277" s="25">
        <v>1.2499999920000007</v>
      </c>
      <c r="H277" s="16">
        <v>623.33000000000015</v>
      </c>
    </row>
    <row r="278" spans="1:8" ht="15" customHeight="1" x14ac:dyDescent="0.2">
      <c r="A278" s="7" t="s">
        <v>253</v>
      </c>
      <c r="B278" s="15">
        <v>53</v>
      </c>
      <c r="C278" s="15">
        <v>1</v>
      </c>
      <c r="D278" s="15">
        <v>52</v>
      </c>
      <c r="E278" s="15">
        <v>163.99999999999997</v>
      </c>
      <c r="F278" s="15">
        <v>94</v>
      </c>
      <c r="G278" s="25">
        <v>0.52666666500000014</v>
      </c>
      <c r="H278" s="16">
        <v>122.94000000000004</v>
      </c>
    </row>
    <row r="279" spans="1:8" ht="15" customHeight="1" x14ac:dyDescent="0.2">
      <c r="A279" s="7" t="s">
        <v>254</v>
      </c>
      <c r="B279" s="15">
        <v>54</v>
      </c>
      <c r="C279" s="15" t="s">
        <v>16</v>
      </c>
      <c r="D279" s="15">
        <v>54</v>
      </c>
      <c r="E279" s="15">
        <v>242.99999999999994</v>
      </c>
      <c r="F279" s="15">
        <v>94.999999999999986</v>
      </c>
      <c r="G279" s="25">
        <v>0.79666666599999991</v>
      </c>
      <c r="H279" s="16">
        <v>141.50000000000003</v>
      </c>
    </row>
    <row r="280" spans="1:8" ht="21" customHeight="1" x14ac:dyDescent="0.2">
      <c r="A280" s="7" t="s">
        <v>255</v>
      </c>
      <c r="B280" s="23">
        <f t="shared" ref="B280:H280" si="42">SUM(B281:B287)</f>
        <v>604</v>
      </c>
      <c r="C280" s="23">
        <f t="shared" si="42"/>
        <v>9</v>
      </c>
      <c r="D280" s="23">
        <f t="shared" si="42"/>
        <v>595</v>
      </c>
      <c r="E280" s="23">
        <f t="shared" si="42"/>
        <v>1562.0000000000005</v>
      </c>
      <c r="F280" s="23">
        <f t="shared" si="42"/>
        <v>1235.0000000000002</v>
      </c>
      <c r="G280" s="24">
        <f t="shared" si="42"/>
        <v>5.1333332890000003</v>
      </c>
      <c r="H280" s="28">
        <f t="shared" si="42"/>
        <v>2101.44</v>
      </c>
    </row>
    <row r="281" spans="1:8" ht="15" customHeight="1" x14ac:dyDescent="0.2">
      <c r="A281" s="7" t="s">
        <v>589</v>
      </c>
      <c r="B281" s="15">
        <v>199</v>
      </c>
      <c r="C281" s="15">
        <v>8</v>
      </c>
      <c r="D281" s="15">
        <v>191</v>
      </c>
      <c r="E281" s="15">
        <v>420.00000000000006</v>
      </c>
      <c r="F281" s="15">
        <v>298</v>
      </c>
      <c r="G281" s="25">
        <v>1.4166666460000006</v>
      </c>
      <c r="H281" s="16">
        <v>585.20000000000005</v>
      </c>
    </row>
    <row r="282" spans="1:8" ht="15" customHeight="1" x14ac:dyDescent="0.2">
      <c r="A282" s="7" t="s">
        <v>256</v>
      </c>
      <c r="B282" s="15">
        <v>3</v>
      </c>
      <c r="C282" s="15" t="s">
        <v>16</v>
      </c>
      <c r="D282" s="15">
        <v>3</v>
      </c>
      <c r="E282" s="15">
        <v>5</v>
      </c>
      <c r="F282" s="15">
        <v>5</v>
      </c>
      <c r="G282" s="25">
        <v>1.6666666E-2</v>
      </c>
      <c r="H282" s="16">
        <v>6.6000000000000005</v>
      </c>
    </row>
    <row r="283" spans="1:8" ht="15" customHeight="1" x14ac:dyDescent="0.2">
      <c r="A283" s="7" t="s">
        <v>257</v>
      </c>
      <c r="B283" s="15">
        <v>64</v>
      </c>
      <c r="C283" s="15" t="s">
        <v>16</v>
      </c>
      <c r="D283" s="15">
        <v>64</v>
      </c>
      <c r="E283" s="15">
        <v>199.99999999999997</v>
      </c>
      <c r="F283" s="15">
        <v>159</v>
      </c>
      <c r="G283" s="25">
        <v>0.66333333199999989</v>
      </c>
      <c r="H283" s="16">
        <v>353.38</v>
      </c>
    </row>
    <row r="284" spans="1:8" ht="15" customHeight="1" x14ac:dyDescent="0.2">
      <c r="A284" s="7" t="s">
        <v>67</v>
      </c>
      <c r="B284" s="15">
        <v>102</v>
      </c>
      <c r="C284" s="15" t="s">
        <v>16</v>
      </c>
      <c r="D284" s="15">
        <v>102</v>
      </c>
      <c r="E284" s="15">
        <v>285.00000000000017</v>
      </c>
      <c r="F284" s="15">
        <v>209.99999999999997</v>
      </c>
      <c r="G284" s="25">
        <v>0.9166666600000003</v>
      </c>
      <c r="H284" s="16">
        <v>307.34000000000009</v>
      </c>
    </row>
    <row r="285" spans="1:8" ht="15" customHeight="1" x14ac:dyDescent="0.2">
      <c r="A285" s="7" t="s">
        <v>258</v>
      </c>
      <c r="B285" s="15">
        <v>132</v>
      </c>
      <c r="C285" s="15">
        <v>1</v>
      </c>
      <c r="D285" s="15">
        <v>131</v>
      </c>
      <c r="E285" s="15">
        <v>316.00000000000011</v>
      </c>
      <c r="F285" s="15">
        <v>245.00000000000011</v>
      </c>
      <c r="G285" s="25">
        <v>1.0133333179999999</v>
      </c>
      <c r="H285" s="16">
        <v>311.44</v>
      </c>
    </row>
    <row r="286" spans="1:8" ht="15" customHeight="1" x14ac:dyDescent="0.2">
      <c r="A286" s="7" t="s">
        <v>259</v>
      </c>
      <c r="B286" s="15">
        <v>1</v>
      </c>
      <c r="C286" s="15" t="s">
        <v>16</v>
      </c>
      <c r="D286" s="15">
        <v>1</v>
      </c>
      <c r="E286" s="15">
        <v>3</v>
      </c>
      <c r="F286" s="15">
        <v>3</v>
      </c>
      <c r="G286" s="25">
        <v>0.01</v>
      </c>
      <c r="H286" s="16">
        <v>1</v>
      </c>
    </row>
    <row r="287" spans="1:8" ht="15" customHeight="1" x14ac:dyDescent="0.2">
      <c r="A287" s="7" t="s">
        <v>260</v>
      </c>
      <c r="B287" s="15">
        <v>103</v>
      </c>
      <c r="C287" s="15" t="s">
        <v>16</v>
      </c>
      <c r="D287" s="15">
        <v>103</v>
      </c>
      <c r="E287" s="15">
        <v>332.99999999999994</v>
      </c>
      <c r="F287" s="15">
        <v>315.00000000000006</v>
      </c>
      <c r="G287" s="25">
        <v>1.096666667</v>
      </c>
      <c r="H287" s="16">
        <v>536.4799999999999</v>
      </c>
    </row>
    <row r="288" spans="1:8" ht="21" customHeight="1" x14ac:dyDescent="0.2">
      <c r="A288" s="7" t="s">
        <v>261</v>
      </c>
      <c r="B288" s="23">
        <f t="shared" ref="B288:H288" si="43">SUM(B289:B295)</f>
        <v>395</v>
      </c>
      <c r="C288" s="23">
        <f t="shared" si="43"/>
        <v>7</v>
      </c>
      <c r="D288" s="23">
        <f t="shared" si="43"/>
        <v>388</v>
      </c>
      <c r="E288" s="23">
        <f t="shared" si="43"/>
        <v>1364</v>
      </c>
      <c r="F288" s="23">
        <f t="shared" si="43"/>
        <v>728</v>
      </c>
      <c r="G288" s="24">
        <f t="shared" si="43"/>
        <v>4.5299999709999996</v>
      </c>
      <c r="H288" s="28">
        <f t="shared" si="43"/>
        <v>1819.7699999999998</v>
      </c>
    </row>
    <row r="289" spans="1:8" ht="15" customHeight="1" x14ac:dyDescent="0.2">
      <c r="A289" s="7" t="s">
        <v>590</v>
      </c>
      <c r="B289" s="15">
        <v>95</v>
      </c>
      <c r="C289" s="15">
        <v>1</v>
      </c>
      <c r="D289" s="15">
        <v>94</v>
      </c>
      <c r="E289" s="15">
        <v>171.99999999999997</v>
      </c>
      <c r="F289" s="15">
        <v>121.00000000000006</v>
      </c>
      <c r="G289" s="25">
        <v>0.57999998600000013</v>
      </c>
      <c r="H289" s="16">
        <v>210.5500000000001</v>
      </c>
    </row>
    <row r="290" spans="1:8" ht="15" customHeight="1" x14ac:dyDescent="0.2">
      <c r="A290" s="7" t="s">
        <v>55</v>
      </c>
      <c r="B290" s="15">
        <v>76</v>
      </c>
      <c r="C290" s="15" t="s">
        <v>16</v>
      </c>
      <c r="D290" s="15">
        <v>76</v>
      </c>
      <c r="E290" s="15">
        <v>188.99999999999997</v>
      </c>
      <c r="F290" s="15">
        <v>136.99999999999997</v>
      </c>
      <c r="G290" s="25">
        <v>0.6399999970000001</v>
      </c>
      <c r="H290" s="16">
        <v>394.58</v>
      </c>
    </row>
    <row r="291" spans="1:8" ht="15" customHeight="1" x14ac:dyDescent="0.2">
      <c r="A291" s="7" t="s">
        <v>262</v>
      </c>
      <c r="B291" s="15">
        <v>45</v>
      </c>
      <c r="C291" s="15" t="s">
        <v>16</v>
      </c>
      <c r="D291" s="15">
        <v>45</v>
      </c>
      <c r="E291" s="15">
        <v>157.00000000000003</v>
      </c>
      <c r="F291" s="15">
        <v>134.00000000000003</v>
      </c>
      <c r="G291" s="25">
        <v>0.51333333400000003</v>
      </c>
      <c r="H291" s="16">
        <v>435.3</v>
      </c>
    </row>
    <row r="292" spans="1:8" ht="15" customHeight="1" x14ac:dyDescent="0.2">
      <c r="A292" s="7" t="s">
        <v>263</v>
      </c>
      <c r="B292" s="15">
        <v>18</v>
      </c>
      <c r="C292" s="15">
        <v>1</v>
      </c>
      <c r="D292" s="15">
        <v>17</v>
      </c>
      <c r="E292" s="15">
        <v>145</v>
      </c>
      <c r="F292" s="15">
        <v>62.999999999999993</v>
      </c>
      <c r="G292" s="25">
        <v>0.47333333399999994</v>
      </c>
      <c r="H292" s="16">
        <v>108</v>
      </c>
    </row>
    <row r="293" spans="1:8" ht="15" customHeight="1" x14ac:dyDescent="0.2">
      <c r="A293" s="7" t="s">
        <v>264</v>
      </c>
      <c r="B293" s="15">
        <v>65</v>
      </c>
      <c r="C293" s="15">
        <v>2</v>
      </c>
      <c r="D293" s="15">
        <v>63</v>
      </c>
      <c r="E293" s="15">
        <v>456</v>
      </c>
      <c r="F293" s="15">
        <v>100.00000000000001</v>
      </c>
      <c r="G293" s="25">
        <v>1.519999994</v>
      </c>
      <c r="H293" s="16">
        <v>178.89999999999998</v>
      </c>
    </row>
    <row r="294" spans="1:8" ht="15" customHeight="1" x14ac:dyDescent="0.2">
      <c r="A294" s="7" t="s">
        <v>265</v>
      </c>
      <c r="B294" s="15">
        <v>43</v>
      </c>
      <c r="C294" s="15" t="s">
        <v>16</v>
      </c>
      <c r="D294" s="15">
        <v>43</v>
      </c>
      <c r="E294" s="15">
        <v>129</v>
      </c>
      <c r="F294" s="15">
        <v>82</v>
      </c>
      <c r="G294" s="25">
        <v>0.41666666400000008</v>
      </c>
      <c r="H294" s="16">
        <v>163.35999999999999</v>
      </c>
    </row>
    <row r="295" spans="1:8" ht="15" customHeight="1" x14ac:dyDescent="0.2">
      <c r="A295" s="7" t="s">
        <v>266</v>
      </c>
      <c r="B295" s="15">
        <v>53</v>
      </c>
      <c r="C295" s="15">
        <v>3</v>
      </c>
      <c r="D295" s="15">
        <v>50</v>
      </c>
      <c r="E295" s="15">
        <v>115.99999999999997</v>
      </c>
      <c r="F295" s="15">
        <v>90.999999999999972</v>
      </c>
      <c r="G295" s="25">
        <v>0.38666666199999999</v>
      </c>
      <c r="H295" s="16">
        <v>329.07999999999993</v>
      </c>
    </row>
    <row r="296" spans="1:8" ht="21" customHeight="1" x14ac:dyDescent="0.2">
      <c r="A296" s="7" t="s">
        <v>267</v>
      </c>
      <c r="B296" s="23">
        <f t="shared" ref="B296:H296" si="44">SUM(B297:B304)</f>
        <v>551</v>
      </c>
      <c r="C296" s="23">
        <f t="shared" si="44"/>
        <v>29</v>
      </c>
      <c r="D296" s="23">
        <f t="shared" si="44"/>
        <v>522</v>
      </c>
      <c r="E296" s="23">
        <f t="shared" si="44"/>
        <v>2092</v>
      </c>
      <c r="F296" s="23">
        <f t="shared" si="44"/>
        <v>1178</v>
      </c>
      <c r="G296" s="24">
        <f t="shared" si="44"/>
        <v>23.230999971999996</v>
      </c>
      <c r="H296" s="28">
        <f t="shared" si="44"/>
        <v>1952.08</v>
      </c>
    </row>
    <row r="297" spans="1:8" ht="15" customHeight="1" x14ac:dyDescent="0.2">
      <c r="A297" s="7" t="s">
        <v>591</v>
      </c>
      <c r="B297" s="15">
        <v>44</v>
      </c>
      <c r="C297" s="15" t="s">
        <v>16</v>
      </c>
      <c r="D297" s="15">
        <v>44</v>
      </c>
      <c r="E297" s="15">
        <v>80</v>
      </c>
      <c r="F297" s="15">
        <v>40.999999999999993</v>
      </c>
      <c r="G297" s="25">
        <v>0.26999999699999999</v>
      </c>
      <c r="H297" s="16">
        <v>63.910000000000004</v>
      </c>
    </row>
    <row r="298" spans="1:8" ht="15" customHeight="1" x14ac:dyDescent="0.2">
      <c r="A298" s="7" t="s">
        <v>268</v>
      </c>
      <c r="B298" s="15">
        <v>60</v>
      </c>
      <c r="C298" s="15">
        <v>17</v>
      </c>
      <c r="D298" s="15">
        <v>43</v>
      </c>
      <c r="E298" s="15">
        <v>652.99999999999977</v>
      </c>
      <c r="F298" s="15">
        <v>117.99999999999999</v>
      </c>
      <c r="G298" s="25">
        <v>1.4919999960000003</v>
      </c>
      <c r="H298" s="16">
        <v>151.34999999999997</v>
      </c>
    </row>
    <row r="299" spans="1:8" ht="15" customHeight="1" x14ac:dyDescent="0.2">
      <c r="A299" s="7" t="s">
        <v>269</v>
      </c>
      <c r="B299" s="15">
        <v>114</v>
      </c>
      <c r="C299" s="15">
        <v>1</v>
      </c>
      <c r="D299" s="15">
        <v>113</v>
      </c>
      <c r="E299" s="15">
        <v>373.00000000000011</v>
      </c>
      <c r="F299" s="15">
        <v>258.99999999999994</v>
      </c>
      <c r="G299" s="25">
        <v>1.2033333300000006</v>
      </c>
      <c r="H299" s="16">
        <v>508.45000000000022</v>
      </c>
    </row>
    <row r="300" spans="1:8" ht="15" customHeight="1" x14ac:dyDescent="0.2">
      <c r="A300" s="7" t="s">
        <v>270</v>
      </c>
      <c r="B300" s="15">
        <v>77</v>
      </c>
      <c r="C300" s="15">
        <v>1</v>
      </c>
      <c r="D300" s="15">
        <v>76</v>
      </c>
      <c r="E300" s="15">
        <v>177.00000000000003</v>
      </c>
      <c r="F300" s="15">
        <v>158</v>
      </c>
      <c r="G300" s="25">
        <v>0.59666666200000007</v>
      </c>
      <c r="H300" s="16">
        <v>350.54999999999995</v>
      </c>
    </row>
    <row r="301" spans="1:8" ht="15" customHeight="1" x14ac:dyDescent="0.2">
      <c r="A301" s="7" t="s">
        <v>271</v>
      </c>
      <c r="B301" s="15">
        <v>46</v>
      </c>
      <c r="C301" s="15">
        <v>3</v>
      </c>
      <c r="D301" s="15">
        <v>43</v>
      </c>
      <c r="E301" s="15">
        <v>187.99999999999997</v>
      </c>
      <c r="F301" s="15">
        <v>140</v>
      </c>
      <c r="G301" s="25">
        <v>0.61333332800000007</v>
      </c>
      <c r="H301" s="16">
        <v>165.27999999999994</v>
      </c>
    </row>
    <row r="302" spans="1:8" ht="15" customHeight="1" x14ac:dyDescent="0.2">
      <c r="A302" s="7" t="s">
        <v>272</v>
      </c>
      <c r="B302" s="15">
        <v>29</v>
      </c>
      <c r="C302" s="15">
        <v>2</v>
      </c>
      <c r="D302" s="15">
        <v>27</v>
      </c>
      <c r="E302" s="15">
        <v>114</v>
      </c>
      <c r="F302" s="15">
        <v>67</v>
      </c>
      <c r="G302" s="25">
        <v>5.3800000020000018</v>
      </c>
      <c r="H302" s="16">
        <v>95.6</v>
      </c>
    </row>
    <row r="303" spans="1:8" ht="15" customHeight="1" x14ac:dyDescent="0.2">
      <c r="A303" s="7" t="s">
        <v>273</v>
      </c>
      <c r="B303" s="15">
        <v>96</v>
      </c>
      <c r="C303" s="15">
        <v>4</v>
      </c>
      <c r="D303" s="15">
        <v>92</v>
      </c>
      <c r="E303" s="15">
        <v>304.00000000000011</v>
      </c>
      <c r="F303" s="15">
        <v>251</v>
      </c>
      <c r="G303" s="25">
        <v>13.006666663999994</v>
      </c>
      <c r="H303" s="16">
        <v>395.11</v>
      </c>
    </row>
    <row r="304" spans="1:8" ht="15" customHeight="1" x14ac:dyDescent="0.2">
      <c r="A304" s="7" t="s">
        <v>274</v>
      </c>
      <c r="B304" s="15">
        <v>85</v>
      </c>
      <c r="C304" s="15">
        <v>1</v>
      </c>
      <c r="D304" s="15">
        <v>84</v>
      </c>
      <c r="E304" s="15">
        <v>203.00000000000009</v>
      </c>
      <c r="F304" s="15">
        <v>144</v>
      </c>
      <c r="G304" s="25">
        <v>0.66899999300000035</v>
      </c>
      <c r="H304" s="16">
        <v>221.82999999999996</v>
      </c>
    </row>
    <row r="305" spans="1:8" ht="21" customHeight="1" x14ac:dyDescent="0.2">
      <c r="A305" s="7" t="s">
        <v>275</v>
      </c>
      <c r="B305" s="23">
        <f t="shared" ref="B305:H305" si="45">SUM(B306:B310)</f>
        <v>92</v>
      </c>
      <c r="C305" s="23">
        <f t="shared" si="45"/>
        <v>2</v>
      </c>
      <c r="D305" s="23">
        <f t="shared" si="45"/>
        <v>90</v>
      </c>
      <c r="E305" s="23">
        <f t="shared" si="45"/>
        <v>151</v>
      </c>
      <c r="F305" s="23">
        <f t="shared" si="45"/>
        <v>99</v>
      </c>
      <c r="G305" s="24">
        <f t="shared" si="45"/>
        <v>0.49333332299999993</v>
      </c>
      <c r="H305" s="28">
        <f t="shared" si="45"/>
        <v>197.13</v>
      </c>
    </row>
    <row r="306" spans="1:8" ht="15" customHeight="1" x14ac:dyDescent="0.2">
      <c r="A306" s="7" t="s">
        <v>592</v>
      </c>
      <c r="B306" s="15">
        <v>25</v>
      </c>
      <c r="C306" s="15" t="s">
        <v>16</v>
      </c>
      <c r="D306" s="15">
        <v>25</v>
      </c>
      <c r="E306" s="15">
        <v>40</v>
      </c>
      <c r="F306" s="15">
        <v>22</v>
      </c>
      <c r="G306" s="25">
        <v>0.13333333099999997</v>
      </c>
      <c r="H306" s="16">
        <v>51.249999999999993</v>
      </c>
    </row>
    <row r="307" spans="1:8" ht="15" customHeight="1" x14ac:dyDescent="0.2">
      <c r="A307" s="7" t="s">
        <v>276</v>
      </c>
      <c r="B307" s="15">
        <v>6</v>
      </c>
      <c r="C307" s="15" t="s">
        <v>16</v>
      </c>
      <c r="D307" s="15">
        <v>6</v>
      </c>
      <c r="E307" s="15">
        <v>12</v>
      </c>
      <c r="F307" s="15">
        <v>12</v>
      </c>
      <c r="G307" s="25">
        <v>3.6666667E-2</v>
      </c>
      <c r="H307" s="16">
        <v>18</v>
      </c>
    </row>
    <row r="308" spans="1:8" ht="15" customHeight="1" x14ac:dyDescent="0.2">
      <c r="A308" s="7" t="s">
        <v>277</v>
      </c>
      <c r="B308" s="15">
        <v>4</v>
      </c>
      <c r="C308" s="15">
        <v>2</v>
      </c>
      <c r="D308" s="15">
        <v>2</v>
      </c>
      <c r="E308" s="15">
        <v>5</v>
      </c>
      <c r="F308" s="15">
        <v>4</v>
      </c>
      <c r="G308" s="25">
        <v>1.6666666E-2</v>
      </c>
      <c r="H308" s="16">
        <v>13</v>
      </c>
    </row>
    <row r="309" spans="1:8" ht="15" customHeight="1" x14ac:dyDescent="0.2">
      <c r="A309" s="7" t="s">
        <v>278</v>
      </c>
      <c r="B309" s="15">
        <v>22</v>
      </c>
      <c r="C309" s="15" t="s">
        <v>16</v>
      </c>
      <c r="D309" s="15">
        <v>22</v>
      </c>
      <c r="E309" s="15">
        <v>33.999999999999993</v>
      </c>
      <c r="F309" s="15">
        <v>25.000000000000004</v>
      </c>
      <c r="G309" s="25">
        <v>0.11333332999999995</v>
      </c>
      <c r="H309" s="16">
        <v>29.86999999999999</v>
      </c>
    </row>
    <row r="310" spans="1:8" ht="15" customHeight="1" x14ac:dyDescent="0.2">
      <c r="A310" s="7" t="s">
        <v>279</v>
      </c>
      <c r="B310" s="15">
        <v>35</v>
      </c>
      <c r="C310" s="15" t="s">
        <v>16</v>
      </c>
      <c r="D310" s="15">
        <v>35</v>
      </c>
      <c r="E310" s="15">
        <v>60.000000000000007</v>
      </c>
      <c r="F310" s="15">
        <v>36.000000000000007</v>
      </c>
      <c r="G310" s="25">
        <v>0.193333329</v>
      </c>
      <c r="H310" s="16">
        <v>85.01</v>
      </c>
    </row>
    <row r="311" spans="1:8" ht="21" customHeight="1" x14ac:dyDescent="0.2">
      <c r="A311" s="7" t="s">
        <v>8</v>
      </c>
      <c r="B311" s="23">
        <f t="shared" ref="B311:H311" si="46">+B312+B323+B348+B364+B376+B382+B388</f>
        <v>2935</v>
      </c>
      <c r="C311" s="23">
        <f>+C312+C323+C348+C364+C382+C388</f>
        <v>81</v>
      </c>
      <c r="D311" s="23">
        <f t="shared" si="46"/>
        <v>2854</v>
      </c>
      <c r="E311" s="23">
        <f t="shared" si="46"/>
        <v>7711</v>
      </c>
      <c r="F311" s="23">
        <f t="shared" si="46"/>
        <v>5136</v>
      </c>
      <c r="G311" s="24">
        <f t="shared" si="46"/>
        <v>27.293766421000004</v>
      </c>
      <c r="H311" s="28">
        <f t="shared" si="46"/>
        <v>7917.47</v>
      </c>
    </row>
    <row r="312" spans="1:8" ht="21" customHeight="1" x14ac:dyDescent="0.2">
      <c r="A312" s="7" t="s">
        <v>280</v>
      </c>
      <c r="B312" s="23">
        <f t="shared" ref="B312:H312" si="47">SUM(B313:B322)</f>
        <v>307</v>
      </c>
      <c r="C312" s="23">
        <f t="shared" si="47"/>
        <v>1</v>
      </c>
      <c r="D312" s="23">
        <f t="shared" si="47"/>
        <v>306</v>
      </c>
      <c r="E312" s="23">
        <f t="shared" si="47"/>
        <v>659</v>
      </c>
      <c r="F312" s="23">
        <f t="shared" si="47"/>
        <v>491</v>
      </c>
      <c r="G312" s="24">
        <f t="shared" si="47"/>
        <v>2.2066666380000002</v>
      </c>
      <c r="H312" s="28">
        <f t="shared" si="47"/>
        <v>882.66</v>
      </c>
    </row>
    <row r="313" spans="1:8" ht="15" customHeight="1" x14ac:dyDescent="0.2">
      <c r="A313" s="7" t="s">
        <v>593</v>
      </c>
      <c r="B313" s="15">
        <v>7</v>
      </c>
      <c r="C313" s="15">
        <v>1</v>
      </c>
      <c r="D313" s="15">
        <v>6</v>
      </c>
      <c r="E313" s="15">
        <v>13</v>
      </c>
      <c r="F313" s="15">
        <v>7</v>
      </c>
      <c r="G313" s="25">
        <v>5.3333332999999997E-2</v>
      </c>
      <c r="H313" s="16">
        <v>18.5</v>
      </c>
    </row>
    <row r="314" spans="1:8" ht="15" customHeight="1" x14ac:dyDescent="0.2">
      <c r="A314" s="7" t="s">
        <v>281</v>
      </c>
      <c r="B314" s="15">
        <v>45</v>
      </c>
      <c r="C314" s="15" t="s">
        <v>16</v>
      </c>
      <c r="D314" s="15">
        <v>45</v>
      </c>
      <c r="E314" s="15">
        <v>92.000000000000028</v>
      </c>
      <c r="F314" s="15">
        <v>57.999999999999986</v>
      </c>
      <c r="G314" s="25">
        <v>0.31666665799999993</v>
      </c>
      <c r="H314" s="16">
        <v>139.59999999999997</v>
      </c>
    </row>
    <row r="315" spans="1:8" ht="15" customHeight="1" x14ac:dyDescent="0.2">
      <c r="A315" s="7" t="s">
        <v>282</v>
      </c>
      <c r="B315" s="15">
        <v>29</v>
      </c>
      <c r="C315" s="15" t="s">
        <v>16</v>
      </c>
      <c r="D315" s="15">
        <v>29</v>
      </c>
      <c r="E315" s="15">
        <v>90.000000000000028</v>
      </c>
      <c r="F315" s="15">
        <v>69.000000000000014</v>
      </c>
      <c r="G315" s="25">
        <v>0.29666666600000002</v>
      </c>
      <c r="H315" s="16">
        <v>83.000000000000014</v>
      </c>
    </row>
    <row r="316" spans="1:8" ht="15" customHeight="1" x14ac:dyDescent="0.2">
      <c r="A316" s="7" t="s">
        <v>283</v>
      </c>
      <c r="B316" s="15">
        <v>39</v>
      </c>
      <c r="C316" s="15" t="s">
        <v>16</v>
      </c>
      <c r="D316" s="15">
        <v>39</v>
      </c>
      <c r="E316" s="15">
        <v>83</v>
      </c>
      <c r="F316" s="15">
        <v>59.000000000000014</v>
      </c>
      <c r="G316" s="25">
        <v>0.2699999970000001</v>
      </c>
      <c r="H316" s="16">
        <v>151.41999999999999</v>
      </c>
    </row>
    <row r="317" spans="1:8" ht="15" customHeight="1" x14ac:dyDescent="0.2">
      <c r="A317" s="7" t="s">
        <v>284</v>
      </c>
      <c r="B317" s="15">
        <v>44</v>
      </c>
      <c r="C317" s="15" t="s">
        <v>16</v>
      </c>
      <c r="D317" s="15">
        <v>44</v>
      </c>
      <c r="E317" s="15">
        <v>81</v>
      </c>
      <c r="F317" s="15">
        <v>59</v>
      </c>
      <c r="G317" s="25">
        <v>0.27333332799999999</v>
      </c>
      <c r="H317" s="16">
        <v>93.1</v>
      </c>
    </row>
    <row r="318" spans="1:8" ht="15" customHeight="1" x14ac:dyDescent="0.2">
      <c r="A318" s="7" t="s">
        <v>285</v>
      </c>
      <c r="B318" s="15">
        <v>15</v>
      </c>
      <c r="C318" s="15" t="s">
        <v>16</v>
      </c>
      <c r="D318" s="15">
        <v>15</v>
      </c>
      <c r="E318" s="15">
        <v>35</v>
      </c>
      <c r="F318" s="15">
        <v>28</v>
      </c>
      <c r="G318" s="25">
        <v>0.119999998</v>
      </c>
      <c r="H318" s="16">
        <v>40.299999999999997</v>
      </c>
    </row>
    <row r="319" spans="1:8" ht="15" customHeight="1" x14ac:dyDescent="0.2">
      <c r="A319" s="7" t="s">
        <v>286</v>
      </c>
      <c r="B319" s="15">
        <v>82</v>
      </c>
      <c r="C319" s="15" t="s">
        <v>16</v>
      </c>
      <c r="D319" s="15">
        <v>82</v>
      </c>
      <c r="E319" s="15">
        <v>170.99999999999997</v>
      </c>
      <c r="F319" s="15">
        <v>136.99999999999997</v>
      </c>
      <c r="G319" s="25">
        <v>0.57666666400000011</v>
      </c>
      <c r="H319" s="16">
        <v>188.14000000000001</v>
      </c>
    </row>
    <row r="320" spans="1:8" ht="15" customHeight="1" x14ac:dyDescent="0.2">
      <c r="A320" s="7" t="s">
        <v>287</v>
      </c>
      <c r="B320" s="15">
        <v>11</v>
      </c>
      <c r="C320" s="15" t="s">
        <v>16</v>
      </c>
      <c r="D320" s="15">
        <v>11</v>
      </c>
      <c r="E320" s="15">
        <v>24.999999999999996</v>
      </c>
      <c r="F320" s="15">
        <v>18</v>
      </c>
      <c r="G320" s="25">
        <v>8.3333331999999982E-2</v>
      </c>
      <c r="H320" s="16">
        <v>24.1</v>
      </c>
    </row>
    <row r="321" spans="1:8" ht="15" customHeight="1" x14ac:dyDescent="0.2">
      <c r="A321" s="7" t="s">
        <v>288</v>
      </c>
      <c r="B321" s="15">
        <v>29</v>
      </c>
      <c r="C321" s="15" t="s">
        <v>16</v>
      </c>
      <c r="D321" s="15">
        <v>29</v>
      </c>
      <c r="E321" s="15">
        <v>60.000000000000007</v>
      </c>
      <c r="F321" s="15">
        <v>50</v>
      </c>
      <c r="G321" s="25">
        <v>0.18666666299999998</v>
      </c>
      <c r="H321" s="16">
        <v>91.299999999999983</v>
      </c>
    </row>
    <row r="322" spans="1:8" ht="15" customHeight="1" x14ac:dyDescent="0.2">
      <c r="A322" s="7" t="s">
        <v>289</v>
      </c>
      <c r="B322" s="15">
        <v>6</v>
      </c>
      <c r="C322" s="15" t="s">
        <v>16</v>
      </c>
      <c r="D322" s="15">
        <v>6</v>
      </c>
      <c r="E322" s="15">
        <v>9</v>
      </c>
      <c r="F322" s="15">
        <v>6</v>
      </c>
      <c r="G322" s="25">
        <v>2.9999998999999999E-2</v>
      </c>
      <c r="H322" s="16">
        <v>53.2</v>
      </c>
    </row>
    <row r="323" spans="1:8" ht="21" customHeight="1" x14ac:dyDescent="0.2">
      <c r="A323" s="7" t="s">
        <v>290</v>
      </c>
      <c r="B323" s="23">
        <f t="shared" ref="B323:H323" si="48">SUM(B324:B347)</f>
        <v>409</v>
      </c>
      <c r="C323" s="23">
        <f t="shared" si="48"/>
        <v>24</v>
      </c>
      <c r="D323" s="23">
        <f t="shared" si="48"/>
        <v>385</v>
      </c>
      <c r="E323" s="23">
        <f t="shared" si="48"/>
        <v>962</v>
      </c>
      <c r="F323" s="23">
        <f t="shared" si="48"/>
        <v>711</v>
      </c>
      <c r="G323" s="24">
        <f t="shared" si="48"/>
        <v>3.7066666279999994</v>
      </c>
      <c r="H323" s="28">
        <f t="shared" si="48"/>
        <v>895.5100000000001</v>
      </c>
    </row>
    <row r="324" spans="1:8" ht="15" customHeight="1" x14ac:dyDescent="0.2">
      <c r="A324" s="7" t="s">
        <v>594</v>
      </c>
      <c r="B324" s="15">
        <v>40</v>
      </c>
      <c r="C324" s="15">
        <v>1</v>
      </c>
      <c r="D324" s="15">
        <v>39</v>
      </c>
      <c r="E324" s="15">
        <v>53</v>
      </c>
      <c r="F324" s="15">
        <v>41.999999999999993</v>
      </c>
      <c r="G324" s="25">
        <v>0.179999991</v>
      </c>
      <c r="H324" s="16">
        <v>76.650000000000006</v>
      </c>
    </row>
    <row r="325" spans="1:8" ht="15" customHeight="1" x14ac:dyDescent="0.2">
      <c r="A325" s="7" t="s">
        <v>291</v>
      </c>
      <c r="B325" s="15">
        <v>7</v>
      </c>
      <c r="C325" s="15" t="s">
        <v>16</v>
      </c>
      <c r="D325" s="15">
        <v>7</v>
      </c>
      <c r="E325" s="15">
        <v>12</v>
      </c>
      <c r="F325" s="15">
        <v>11</v>
      </c>
      <c r="G325" s="25">
        <v>3.9999999000000001E-2</v>
      </c>
      <c r="H325" s="16">
        <v>16</v>
      </c>
    </row>
    <row r="326" spans="1:8" ht="15" customHeight="1" x14ac:dyDescent="0.2">
      <c r="A326" s="7" t="s">
        <v>292</v>
      </c>
      <c r="B326" s="15">
        <v>22</v>
      </c>
      <c r="C326" s="15" t="s">
        <v>16</v>
      </c>
      <c r="D326" s="15">
        <v>22</v>
      </c>
      <c r="E326" s="15">
        <v>64</v>
      </c>
      <c r="F326" s="15">
        <v>40</v>
      </c>
      <c r="G326" s="25">
        <v>0.21666666499999995</v>
      </c>
      <c r="H326" s="16">
        <v>46</v>
      </c>
    </row>
    <row r="327" spans="1:8" ht="15" customHeight="1" x14ac:dyDescent="0.2">
      <c r="A327" s="7" t="s">
        <v>293</v>
      </c>
      <c r="B327" s="15">
        <v>29</v>
      </c>
      <c r="C327" s="15">
        <v>4</v>
      </c>
      <c r="D327" s="15">
        <v>25</v>
      </c>
      <c r="E327" s="15">
        <v>56.999999999999993</v>
      </c>
      <c r="F327" s="15">
        <v>41</v>
      </c>
      <c r="G327" s="25">
        <v>0.19999999799999998</v>
      </c>
      <c r="H327" s="16">
        <v>55.599999999999994</v>
      </c>
    </row>
    <row r="328" spans="1:8" ht="15" customHeight="1" x14ac:dyDescent="0.2">
      <c r="A328" s="7" t="s">
        <v>294</v>
      </c>
      <c r="B328" s="15">
        <v>43</v>
      </c>
      <c r="C328" s="15">
        <v>2</v>
      </c>
      <c r="D328" s="15">
        <v>41</v>
      </c>
      <c r="E328" s="15">
        <v>102.99999999999997</v>
      </c>
      <c r="F328" s="15">
        <v>74.999999999999986</v>
      </c>
      <c r="G328" s="25">
        <v>0.3299999970000001</v>
      </c>
      <c r="H328" s="16">
        <v>100.55000000000004</v>
      </c>
    </row>
    <row r="329" spans="1:8" ht="15" customHeight="1" x14ac:dyDescent="0.2">
      <c r="A329" s="7" t="s">
        <v>295</v>
      </c>
      <c r="B329" s="15">
        <v>5</v>
      </c>
      <c r="C329" s="15">
        <v>2</v>
      </c>
      <c r="D329" s="15">
        <v>3</v>
      </c>
      <c r="E329" s="15">
        <v>8</v>
      </c>
      <c r="F329" s="15">
        <v>5</v>
      </c>
      <c r="G329" s="25">
        <v>2.9999999999999995E-2</v>
      </c>
      <c r="H329" s="16">
        <v>4.5</v>
      </c>
    </row>
    <row r="330" spans="1:8" ht="15" customHeight="1" x14ac:dyDescent="0.2">
      <c r="A330" s="7" t="s">
        <v>296</v>
      </c>
      <c r="B330" s="15">
        <v>7</v>
      </c>
      <c r="C330" s="15">
        <v>2</v>
      </c>
      <c r="D330" s="15">
        <v>5</v>
      </c>
      <c r="E330" s="15">
        <v>10</v>
      </c>
      <c r="F330" s="15">
        <v>10</v>
      </c>
      <c r="G330" s="25">
        <v>3.3333333000000007E-2</v>
      </c>
      <c r="H330" s="16">
        <v>22</v>
      </c>
    </row>
    <row r="331" spans="1:8" ht="15" customHeight="1" x14ac:dyDescent="0.2">
      <c r="A331" s="7" t="s">
        <v>271</v>
      </c>
      <c r="B331" s="15">
        <v>7</v>
      </c>
      <c r="C331" s="15" t="s">
        <v>16</v>
      </c>
      <c r="D331" s="15">
        <v>7</v>
      </c>
      <c r="E331" s="15">
        <v>14.000000000000004</v>
      </c>
      <c r="F331" s="15">
        <v>7</v>
      </c>
      <c r="G331" s="25">
        <v>4.6666667999999994E-2</v>
      </c>
      <c r="H331" s="16">
        <v>10.200000000000001</v>
      </c>
    </row>
    <row r="332" spans="1:8" ht="15" customHeight="1" x14ac:dyDescent="0.2">
      <c r="A332" s="7" t="s">
        <v>297</v>
      </c>
      <c r="B332" s="15">
        <v>8</v>
      </c>
      <c r="C332" s="15">
        <v>1</v>
      </c>
      <c r="D332" s="15">
        <v>7</v>
      </c>
      <c r="E332" s="15">
        <v>25</v>
      </c>
      <c r="F332" s="15">
        <v>15</v>
      </c>
      <c r="G332" s="25">
        <v>8.3333333999999995E-2</v>
      </c>
      <c r="H332" s="16">
        <v>11.000000000000002</v>
      </c>
    </row>
    <row r="333" spans="1:8" ht="15" customHeight="1" x14ac:dyDescent="0.2">
      <c r="A333" s="7" t="s">
        <v>298</v>
      </c>
      <c r="B333" s="15">
        <v>20</v>
      </c>
      <c r="C333" s="15">
        <v>5</v>
      </c>
      <c r="D333" s="15">
        <v>15</v>
      </c>
      <c r="E333" s="15">
        <v>107.00000000000001</v>
      </c>
      <c r="F333" s="15">
        <v>96.000000000000014</v>
      </c>
      <c r="G333" s="25">
        <v>0.83666666699999992</v>
      </c>
      <c r="H333" s="16">
        <v>45.299999999999983</v>
      </c>
    </row>
    <row r="334" spans="1:8" ht="15" customHeight="1" x14ac:dyDescent="0.2">
      <c r="A334" s="7" t="s">
        <v>299</v>
      </c>
      <c r="B334" s="15">
        <v>3</v>
      </c>
      <c r="C334" s="15">
        <v>1</v>
      </c>
      <c r="D334" s="15">
        <v>2</v>
      </c>
      <c r="E334" s="15">
        <v>4</v>
      </c>
      <c r="F334" s="15">
        <v>4</v>
      </c>
      <c r="G334" s="25">
        <v>1.3333333000000001E-2</v>
      </c>
      <c r="H334" s="16">
        <v>6.6000000000000005</v>
      </c>
    </row>
    <row r="335" spans="1:8" ht="15" customHeight="1" x14ac:dyDescent="0.2">
      <c r="A335" s="7" t="s">
        <v>300</v>
      </c>
      <c r="B335" s="15">
        <v>2</v>
      </c>
      <c r="C335" s="15" t="s">
        <v>16</v>
      </c>
      <c r="D335" s="15">
        <v>2</v>
      </c>
      <c r="E335" s="15">
        <v>2</v>
      </c>
      <c r="F335" s="15">
        <v>2</v>
      </c>
      <c r="G335" s="25">
        <v>6.6666659999999999E-3</v>
      </c>
      <c r="H335" s="16">
        <v>3.8</v>
      </c>
    </row>
    <row r="336" spans="1:8" ht="15" customHeight="1" x14ac:dyDescent="0.2">
      <c r="A336" s="7" t="s">
        <v>301</v>
      </c>
      <c r="B336" s="15">
        <v>37</v>
      </c>
      <c r="C336" s="15" t="s">
        <v>16</v>
      </c>
      <c r="D336" s="15">
        <v>37</v>
      </c>
      <c r="E336" s="15">
        <v>51</v>
      </c>
      <c r="F336" s="15">
        <v>38.000000000000007</v>
      </c>
      <c r="G336" s="25">
        <v>0.16666665899999999</v>
      </c>
      <c r="H336" s="16">
        <v>46.350000000000009</v>
      </c>
    </row>
    <row r="337" spans="1:8" ht="15" customHeight="1" x14ac:dyDescent="0.2">
      <c r="A337" s="7" t="s">
        <v>302</v>
      </c>
      <c r="B337" s="15">
        <v>41</v>
      </c>
      <c r="C337" s="15" t="s">
        <v>16</v>
      </c>
      <c r="D337" s="15">
        <v>41</v>
      </c>
      <c r="E337" s="15">
        <v>76</v>
      </c>
      <c r="F337" s="15">
        <v>37.000000000000007</v>
      </c>
      <c r="G337" s="25">
        <v>0.249999993</v>
      </c>
      <c r="H337" s="16">
        <v>57.110000000000021</v>
      </c>
    </row>
    <row r="338" spans="1:8" ht="15" customHeight="1" x14ac:dyDescent="0.2">
      <c r="A338" s="7" t="s">
        <v>303</v>
      </c>
      <c r="B338" s="15">
        <v>28</v>
      </c>
      <c r="C338" s="15" t="s">
        <v>16</v>
      </c>
      <c r="D338" s="15">
        <v>28</v>
      </c>
      <c r="E338" s="15">
        <v>65.999999999999986</v>
      </c>
      <c r="F338" s="15">
        <v>57.999999999999993</v>
      </c>
      <c r="G338" s="25">
        <v>0.22999999999999998</v>
      </c>
      <c r="H338" s="16">
        <v>48.649999999999991</v>
      </c>
    </row>
    <row r="339" spans="1:8" ht="15" customHeight="1" x14ac:dyDescent="0.2">
      <c r="A339" s="7" t="s">
        <v>127</v>
      </c>
      <c r="B339" s="15">
        <v>4</v>
      </c>
      <c r="C339" s="15" t="s">
        <v>16</v>
      </c>
      <c r="D339" s="15">
        <v>4</v>
      </c>
      <c r="E339" s="15">
        <v>13</v>
      </c>
      <c r="F339" s="15">
        <v>5</v>
      </c>
      <c r="G339" s="25">
        <v>0.05</v>
      </c>
      <c r="H339" s="16">
        <v>24</v>
      </c>
    </row>
    <row r="340" spans="1:8" ht="15" customHeight="1" x14ac:dyDescent="0.2">
      <c r="A340" s="7" t="s">
        <v>304</v>
      </c>
      <c r="B340" s="15">
        <v>7</v>
      </c>
      <c r="C340" s="15" t="s">
        <v>16</v>
      </c>
      <c r="D340" s="15">
        <v>7</v>
      </c>
      <c r="E340" s="15">
        <v>16</v>
      </c>
      <c r="F340" s="15">
        <v>7</v>
      </c>
      <c r="G340" s="25">
        <v>5.3333333000000011E-2</v>
      </c>
      <c r="H340" s="16">
        <v>31.799999999999997</v>
      </c>
    </row>
    <row r="341" spans="1:8" ht="15" customHeight="1" x14ac:dyDescent="0.2">
      <c r="A341" s="7" t="s">
        <v>305</v>
      </c>
      <c r="B341" s="15">
        <v>17</v>
      </c>
      <c r="C341" s="15" t="s">
        <v>16</v>
      </c>
      <c r="D341" s="15">
        <v>17</v>
      </c>
      <c r="E341" s="15">
        <v>50</v>
      </c>
      <c r="F341" s="15">
        <v>33</v>
      </c>
      <c r="G341" s="25">
        <v>0.16666666499999999</v>
      </c>
      <c r="H341" s="16">
        <v>31.9</v>
      </c>
    </row>
    <row r="342" spans="1:8" ht="15" customHeight="1" x14ac:dyDescent="0.2">
      <c r="A342" s="7" t="s">
        <v>306</v>
      </c>
      <c r="B342" s="15">
        <v>4</v>
      </c>
      <c r="C342" s="15" t="s">
        <v>16</v>
      </c>
      <c r="D342" s="15">
        <v>4</v>
      </c>
      <c r="E342" s="15">
        <v>10</v>
      </c>
      <c r="F342" s="15">
        <v>7</v>
      </c>
      <c r="G342" s="25">
        <v>3.6666667E-2</v>
      </c>
      <c r="H342" s="16">
        <v>7</v>
      </c>
    </row>
    <row r="343" spans="1:8" ht="15" customHeight="1" x14ac:dyDescent="0.2">
      <c r="A343" s="7" t="s">
        <v>98</v>
      </c>
      <c r="B343" s="15">
        <v>1</v>
      </c>
      <c r="C343" s="15" t="s">
        <v>16</v>
      </c>
      <c r="D343" s="15">
        <v>1</v>
      </c>
      <c r="E343" s="15">
        <v>3</v>
      </c>
      <c r="F343" s="15">
        <v>3</v>
      </c>
      <c r="G343" s="25">
        <v>0.01</v>
      </c>
      <c r="H343" s="16">
        <v>0.6</v>
      </c>
    </row>
    <row r="344" spans="1:8" ht="15" customHeight="1" x14ac:dyDescent="0.2">
      <c r="A344" s="7" t="s">
        <v>164</v>
      </c>
      <c r="B344" s="15">
        <v>21</v>
      </c>
      <c r="C344" s="15">
        <v>4</v>
      </c>
      <c r="D344" s="15">
        <v>17</v>
      </c>
      <c r="E344" s="15">
        <v>36</v>
      </c>
      <c r="F344" s="15">
        <v>22.999999999999996</v>
      </c>
      <c r="G344" s="25">
        <v>0.119999998</v>
      </c>
      <c r="H344" s="16">
        <v>38.500000000000007</v>
      </c>
    </row>
    <row r="345" spans="1:8" ht="15" customHeight="1" x14ac:dyDescent="0.2">
      <c r="A345" s="7" t="s">
        <v>307</v>
      </c>
      <c r="B345" s="15">
        <v>15</v>
      </c>
      <c r="C345" s="15">
        <v>2</v>
      </c>
      <c r="D345" s="15">
        <v>13</v>
      </c>
      <c r="E345" s="15">
        <v>24.999999999999996</v>
      </c>
      <c r="F345" s="15">
        <v>21</v>
      </c>
      <c r="G345" s="25">
        <v>7.9999997000000003E-2</v>
      </c>
      <c r="H345" s="16">
        <v>33.300000000000011</v>
      </c>
    </row>
    <row r="346" spans="1:8" ht="15" customHeight="1" x14ac:dyDescent="0.2">
      <c r="A346" s="7" t="s">
        <v>308</v>
      </c>
      <c r="B346" s="15">
        <v>24</v>
      </c>
      <c r="C346" s="15" t="s">
        <v>16</v>
      </c>
      <c r="D346" s="15">
        <v>24</v>
      </c>
      <c r="E346" s="15">
        <v>125</v>
      </c>
      <c r="F346" s="15">
        <v>103.99999999999997</v>
      </c>
      <c r="G346" s="25">
        <v>0.42333333299999998</v>
      </c>
      <c r="H346" s="16">
        <v>150.5</v>
      </c>
    </row>
    <row r="347" spans="1:8" ht="15" customHeight="1" x14ac:dyDescent="0.2">
      <c r="A347" s="7" t="s">
        <v>309</v>
      </c>
      <c r="B347" s="15">
        <v>17</v>
      </c>
      <c r="C347" s="15" t="s">
        <v>16</v>
      </c>
      <c r="D347" s="15">
        <v>17</v>
      </c>
      <c r="E347" s="15">
        <v>32</v>
      </c>
      <c r="F347" s="15">
        <v>27.000000000000004</v>
      </c>
      <c r="G347" s="25">
        <v>0.103333332</v>
      </c>
      <c r="H347" s="16">
        <v>27.599999999999998</v>
      </c>
    </row>
    <row r="348" spans="1:8" ht="21" customHeight="1" x14ac:dyDescent="0.2">
      <c r="A348" s="7" t="s">
        <v>310</v>
      </c>
      <c r="B348" s="23">
        <f t="shared" ref="B348:H348" si="49">SUM(B349:B363)</f>
        <v>704</v>
      </c>
      <c r="C348" s="23">
        <f t="shared" si="49"/>
        <v>25</v>
      </c>
      <c r="D348" s="23">
        <f t="shared" si="49"/>
        <v>679</v>
      </c>
      <c r="E348" s="23">
        <f t="shared" si="49"/>
        <v>1632</v>
      </c>
      <c r="F348" s="23">
        <f t="shared" si="49"/>
        <v>1060</v>
      </c>
      <c r="G348" s="24">
        <f t="shared" si="49"/>
        <v>5.6294332530000011</v>
      </c>
      <c r="H348" s="28">
        <f t="shared" si="49"/>
        <v>1958.8500000000001</v>
      </c>
    </row>
    <row r="349" spans="1:8" ht="15" customHeight="1" x14ac:dyDescent="0.2">
      <c r="A349" s="7" t="s">
        <v>595</v>
      </c>
      <c r="B349" s="15">
        <v>78</v>
      </c>
      <c r="C349" s="15">
        <v>15</v>
      </c>
      <c r="D349" s="15">
        <v>63</v>
      </c>
      <c r="E349" s="15">
        <v>174.00000000000003</v>
      </c>
      <c r="F349" s="15">
        <v>134.99999999999997</v>
      </c>
      <c r="G349" s="25">
        <v>0.78943332899999996</v>
      </c>
      <c r="H349" s="16">
        <v>292.42999999999989</v>
      </c>
    </row>
    <row r="350" spans="1:8" ht="15" customHeight="1" x14ac:dyDescent="0.2">
      <c r="A350" s="7" t="s">
        <v>311</v>
      </c>
      <c r="B350" s="15">
        <v>46</v>
      </c>
      <c r="C350" s="15">
        <v>1</v>
      </c>
      <c r="D350" s="15">
        <v>45</v>
      </c>
      <c r="E350" s="15">
        <v>100</v>
      </c>
      <c r="F350" s="15">
        <v>59.999999999999979</v>
      </c>
      <c r="G350" s="25">
        <v>0.32999999700000004</v>
      </c>
      <c r="H350" s="16">
        <v>110.08000000000004</v>
      </c>
    </row>
    <row r="351" spans="1:8" ht="15" customHeight="1" x14ac:dyDescent="0.2">
      <c r="A351" s="7" t="s">
        <v>312</v>
      </c>
      <c r="B351" s="15">
        <v>63</v>
      </c>
      <c r="C351" s="15">
        <v>1</v>
      </c>
      <c r="D351" s="15">
        <v>62</v>
      </c>
      <c r="E351" s="15">
        <v>133</v>
      </c>
      <c r="F351" s="15">
        <v>114</v>
      </c>
      <c r="G351" s="25">
        <v>0.4366666629999999</v>
      </c>
      <c r="H351" s="16">
        <v>157.9</v>
      </c>
    </row>
    <row r="352" spans="1:8" ht="15" customHeight="1" x14ac:dyDescent="0.2">
      <c r="A352" s="7" t="s">
        <v>313</v>
      </c>
      <c r="B352" s="15">
        <v>28</v>
      </c>
      <c r="C352" s="15" t="s">
        <v>16</v>
      </c>
      <c r="D352" s="15">
        <v>28</v>
      </c>
      <c r="E352" s="15">
        <v>46.999999999999993</v>
      </c>
      <c r="F352" s="15">
        <v>41.999999999999993</v>
      </c>
      <c r="G352" s="25">
        <v>0.15333333099999999</v>
      </c>
      <c r="H352" s="16">
        <v>57.75</v>
      </c>
    </row>
    <row r="353" spans="1:8" ht="15" customHeight="1" x14ac:dyDescent="0.2">
      <c r="A353" s="7" t="s">
        <v>314</v>
      </c>
      <c r="B353" s="15">
        <v>23</v>
      </c>
      <c r="C353" s="15">
        <v>1</v>
      </c>
      <c r="D353" s="15">
        <v>22</v>
      </c>
      <c r="E353" s="15">
        <v>46.999999999999993</v>
      </c>
      <c r="F353" s="15">
        <v>27.000000000000007</v>
      </c>
      <c r="G353" s="25">
        <v>0.15666666600000001</v>
      </c>
      <c r="H353" s="16">
        <v>46.199999999999996</v>
      </c>
    </row>
    <row r="354" spans="1:8" ht="15" customHeight="1" x14ac:dyDescent="0.2">
      <c r="A354" s="7" t="s">
        <v>315</v>
      </c>
      <c r="B354" s="15">
        <v>58</v>
      </c>
      <c r="C354" s="15" t="s">
        <v>16</v>
      </c>
      <c r="D354" s="15">
        <v>58</v>
      </c>
      <c r="E354" s="15">
        <v>98.000000000000057</v>
      </c>
      <c r="F354" s="15">
        <v>76.000000000000014</v>
      </c>
      <c r="G354" s="25">
        <v>0.31999999200000012</v>
      </c>
      <c r="H354" s="16">
        <v>129.25000000000003</v>
      </c>
    </row>
    <row r="355" spans="1:8" ht="15" customHeight="1" x14ac:dyDescent="0.2">
      <c r="A355" s="7" t="s">
        <v>188</v>
      </c>
      <c r="B355" s="15">
        <v>28</v>
      </c>
      <c r="C355" s="15" t="s">
        <v>16</v>
      </c>
      <c r="D355" s="15">
        <v>28</v>
      </c>
      <c r="E355" s="15">
        <v>37.000000000000014</v>
      </c>
      <c r="F355" s="15">
        <v>37.000000000000014</v>
      </c>
      <c r="G355" s="25">
        <v>0.11999999400000001</v>
      </c>
      <c r="H355" s="16">
        <v>63.000000000000014</v>
      </c>
    </row>
    <row r="356" spans="1:8" ht="15" customHeight="1" x14ac:dyDescent="0.2">
      <c r="A356" s="7" t="s">
        <v>316</v>
      </c>
      <c r="B356" s="15">
        <v>105</v>
      </c>
      <c r="C356" s="15">
        <v>1</v>
      </c>
      <c r="D356" s="15">
        <v>104</v>
      </c>
      <c r="E356" s="15">
        <v>301.99999999999989</v>
      </c>
      <c r="F356" s="15">
        <v>160.00000000000011</v>
      </c>
      <c r="G356" s="25">
        <v>0.99666665600000015</v>
      </c>
      <c r="H356" s="16">
        <v>221.58000000000015</v>
      </c>
    </row>
    <row r="357" spans="1:8" ht="15" customHeight="1" x14ac:dyDescent="0.2">
      <c r="A357" s="7" t="s">
        <v>317</v>
      </c>
      <c r="B357" s="15">
        <v>26</v>
      </c>
      <c r="C357" s="15">
        <v>1</v>
      </c>
      <c r="D357" s="15">
        <v>25</v>
      </c>
      <c r="E357" s="15">
        <v>50</v>
      </c>
      <c r="F357" s="15">
        <v>36.000000000000007</v>
      </c>
      <c r="G357" s="25">
        <v>0.16666666400000002</v>
      </c>
      <c r="H357" s="16">
        <v>89.300000000000011</v>
      </c>
    </row>
    <row r="358" spans="1:8" ht="15" customHeight="1" x14ac:dyDescent="0.2">
      <c r="A358" s="7" t="s">
        <v>273</v>
      </c>
      <c r="B358" s="15">
        <v>20</v>
      </c>
      <c r="C358" s="15">
        <v>2</v>
      </c>
      <c r="D358" s="15">
        <v>18</v>
      </c>
      <c r="E358" s="15">
        <v>30.999999999999996</v>
      </c>
      <c r="F358" s="15">
        <v>25.000000000000004</v>
      </c>
      <c r="G358" s="25">
        <v>0.10666666500000002</v>
      </c>
      <c r="H358" s="16">
        <v>101.4</v>
      </c>
    </row>
    <row r="359" spans="1:8" ht="15" customHeight="1" x14ac:dyDescent="0.2">
      <c r="A359" s="7" t="s">
        <v>318</v>
      </c>
      <c r="B359" s="15">
        <v>66</v>
      </c>
      <c r="C359" s="15">
        <v>2</v>
      </c>
      <c r="D359" s="15">
        <v>64</v>
      </c>
      <c r="E359" s="15">
        <v>141</v>
      </c>
      <c r="F359" s="15">
        <v>123.99999999999997</v>
      </c>
      <c r="G359" s="25">
        <v>0.50999999000000007</v>
      </c>
      <c r="H359" s="16">
        <v>184.60000000000002</v>
      </c>
    </row>
    <row r="360" spans="1:8" ht="15" customHeight="1" x14ac:dyDescent="0.2">
      <c r="A360" s="7" t="s">
        <v>319</v>
      </c>
      <c r="B360" s="15">
        <v>51</v>
      </c>
      <c r="C360" s="15" t="s">
        <v>16</v>
      </c>
      <c r="D360" s="15">
        <v>51</v>
      </c>
      <c r="E360" s="15">
        <v>90.000000000000014</v>
      </c>
      <c r="F360" s="15">
        <v>55.999999999999993</v>
      </c>
      <c r="G360" s="25">
        <v>0.28999999200000004</v>
      </c>
      <c r="H360" s="16">
        <v>89.6</v>
      </c>
    </row>
    <row r="361" spans="1:8" ht="15" customHeight="1" x14ac:dyDescent="0.2">
      <c r="A361" s="7" t="s">
        <v>320</v>
      </c>
      <c r="B361" s="15">
        <v>39</v>
      </c>
      <c r="C361" s="15" t="s">
        <v>16</v>
      </c>
      <c r="D361" s="15">
        <v>39</v>
      </c>
      <c r="E361" s="15">
        <v>65.999999999999986</v>
      </c>
      <c r="F361" s="15">
        <v>56.000000000000007</v>
      </c>
      <c r="G361" s="25">
        <v>0.20666665999999997</v>
      </c>
      <c r="H361" s="16">
        <v>134.00000000000003</v>
      </c>
    </row>
    <row r="362" spans="1:8" ht="15" customHeight="1" x14ac:dyDescent="0.2">
      <c r="A362" s="7" t="s">
        <v>321</v>
      </c>
      <c r="B362" s="15">
        <v>68</v>
      </c>
      <c r="C362" s="15" t="s">
        <v>16</v>
      </c>
      <c r="D362" s="15">
        <v>68</v>
      </c>
      <c r="E362" s="15">
        <v>107</v>
      </c>
      <c r="F362" s="15">
        <v>82.999999999999986</v>
      </c>
      <c r="G362" s="25">
        <v>0.34333332099999997</v>
      </c>
      <c r="H362" s="16">
        <v>190.76000000000002</v>
      </c>
    </row>
    <row r="363" spans="1:8" ht="15" customHeight="1" x14ac:dyDescent="0.2">
      <c r="A363" s="7" t="s">
        <v>322</v>
      </c>
      <c r="B363" s="15">
        <v>5</v>
      </c>
      <c r="C363" s="15">
        <v>1</v>
      </c>
      <c r="D363" s="15">
        <v>4</v>
      </c>
      <c r="E363" s="15">
        <v>209</v>
      </c>
      <c r="F363" s="15">
        <v>29.000000000000004</v>
      </c>
      <c r="G363" s="25">
        <v>0.703333333</v>
      </c>
      <c r="H363" s="16">
        <v>91</v>
      </c>
    </row>
    <row r="364" spans="1:8" ht="21" customHeight="1" x14ac:dyDescent="0.2">
      <c r="A364" s="7" t="s">
        <v>323</v>
      </c>
      <c r="B364" s="23">
        <f t="shared" ref="B364:H364" si="50">SUM(B365:B375)</f>
        <v>766</v>
      </c>
      <c r="C364" s="23">
        <f t="shared" si="50"/>
        <v>3</v>
      </c>
      <c r="D364" s="23">
        <f t="shared" si="50"/>
        <v>763</v>
      </c>
      <c r="E364" s="23">
        <f t="shared" si="50"/>
        <v>2222</v>
      </c>
      <c r="F364" s="23">
        <f t="shared" si="50"/>
        <v>1394.0000000000002</v>
      </c>
      <c r="G364" s="24">
        <f t="shared" si="50"/>
        <v>8.3599999470000004</v>
      </c>
      <c r="H364" s="28">
        <f t="shared" si="50"/>
        <v>2240.0699999999997</v>
      </c>
    </row>
    <row r="365" spans="1:8" ht="15" customHeight="1" x14ac:dyDescent="0.2">
      <c r="A365" s="7" t="s">
        <v>596</v>
      </c>
      <c r="B365" s="15">
        <v>99</v>
      </c>
      <c r="C365" s="15" t="s">
        <v>16</v>
      </c>
      <c r="D365" s="15">
        <v>99</v>
      </c>
      <c r="E365" s="15">
        <v>209</v>
      </c>
      <c r="F365" s="15">
        <v>108.00000000000004</v>
      </c>
      <c r="G365" s="25">
        <v>0.70333331700000024</v>
      </c>
      <c r="H365" s="16">
        <v>180.49999999999997</v>
      </c>
    </row>
    <row r="366" spans="1:8" ht="15" customHeight="1" x14ac:dyDescent="0.2">
      <c r="A366" s="7" t="s">
        <v>324</v>
      </c>
      <c r="B366" s="15">
        <v>119</v>
      </c>
      <c r="C366" s="15">
        <v>1</v>
      </c>
      <c r="D366" s="15">
        <v>118</v>
      </c>
      <c r="E366" s="15">
        <v>700.99999999999977</v>
      </c>
      <c r="F366" s="15">
        <v>379.00000000000011</v>
      </c>
      <c r="G366" s="25">
        <v>2.3133333289999989</v>
      </c>
      <c r="H366" s="16">
        <v>417.66999999999996</v>
      </c>
    </row>
    <row r="367" spans="1:8" ht="15" customHeight="1" x14ac:dyDescent="0.2">
      <c r="A367" s="7" t="s">
        <v>325</v>
      </c>
      <c r="B367" s="15">
        <v>45</v>
      </c>
      <c r="C367" s="15" t="s">
        <v>16</v>
      </c>
      <c r="D367" s="15">
        <v>45</v>
      </c>
      <c r="E367" s="15">
        <v>104.99999999999999</v>
      </c>
      <c r="F367" s="15">
        <v>81.000000000000014</v>
      </c>
      <c r="G367" s="25">
        <v>0.33999999999999997</v>
      </c>
      <c r="H367" s="16">
        <v>133</v>
      </c>
    </row>
    <row r="368" spans="1:8" ht="15" customHeight="1" x14ac:dyDescent="0.2">
      <c r="A368" s="7" t="s">
        <v>326</v>
      </c>
      <c r="B368" s="15">
        <v>66</v>
      </c>
      <c r="C368" s="15" t="s">
        <v>16</v>
      </c>
      <c r="D368" s="15">
        <v>66</v>
      </c>
      <c r="E368" s="15">
        <v>152.99999999999997</v>
      </c>
      <c r="F368" s="15">
        <v>105.00000000000001</v>
      </c>
      <c r="G368" s="25">
        <v>0.49666666200000015</v>
      </c>
      <c r="H368" s="16">
        <v>212.90000000000003</v>
      </c>
    </row>
    <row r="369" spans="1:8" ht="15" customHeight="1" x14ac:dyDescent="0.2">
      <c r="A369" s="7" t="s">
        <v>327</v>
      </c>
      <c r="B369" s="15">
        <v>45</v>
      </c>
      <c r="C369" s="15" t="s">
        <v>16</v>
      </c>
      <c r="D369" s="15">
        <v>45</v>
      </c>
      <c r="E369" s="15">
        <v>129</v>
      </c>
      <c r="F369" s="15">
        <v>100</v>
      </c>
      <c r="G369" s="25">
        <v>0.43666666400000004</v>
      </c>
      <c r="H369" s="16">
        <v>156</v>
      </c>
    </row>
    <row r="370" spans="1:8" ht="15" customHeight="1" x14ac:dyDescent="0.2">
      <c r="A370" s="7" t="s">
        <v>249</v>
      </c>
      <c r="B370" s="15">
        <v>54</v>
      </c>
      <c r="C370" s="15" t="s">
        <v>16</v>
      </c>
      <c r="D370" s="15">
        <v>54</v>
      </c>
      <c r="E370" s="15">
        <v>89.999999999999986</v>
      </c>
      <c r="F370" s="15">
        <v>62</v>
      </c>
      <c r="G370" s="25">
        <v>0.30666665800000009</v>
      </c>
      <c r="H370" s="16">
        <v>99.899999999999991</v>
      </c>
    </row>
    <row r="371" spans="1:8" ht="15" customHeight="1" x14ac:dyDescent="0.2">
      <c r="A371" s="7" t="s">
        <v>328</v>
      </c>
      <c r="B371" s="15">
        <v>41</v>
      </c>
      <c r="C371" s="15" t="s">
        <v>16</v>
      </c>
      <c r="D371" s="15">
        <v>41</v>
      </c>
      <c r="E371" s="15">
        <v>139</v>
      </c>
      <c r="F371" s="15">
        <v>85</v>
      </c>
      <c r="G371" s="25">
        <v>0.45000000300000009</v>
      </c>
      <c r="H371" s="16">
        <v>202.50000000000003</v>
      </c>
    </row>
    <row r="372" spans="1:8" ht="15" customHeight="1" x14ac:dyDescent="0.2">
      <c r="A372" s="7" t="s">
        <v>35</v>
      </c>
      <c r="B372" s="15">
        <v>81</v>
      </c>
      <c r="C372" s="15" t="s">
        <v>16</v>
      </c>
      <c r="D372" s="15">
        <v>81</v>
      </c>
      <c r="E372" s="15">
        <v>173.99999999999997</v>
      </c>
      <c r="F372" s="15">
        <v>132</v>
      </c>
      <c r="G372" s="25">
        <v>0.58333332699999985</v>
      </c>
      <c r="H372" s="16">
        <v>260.59999999999997</v>
      </c>
    </row>
    <row r="373" spans="1:8" ht="15" customHeight="1" x14ac:dyDescent="0.2">
      <c r="A373" s="7" t="s">
        <v>329</v>
      </c>
      <c r="B373" s="15">
        <v>43</v>
      </c>
      <c r="C373" s="15" t="s">
        <v>16</v>
      </c>
      <c r="D373" s="15">
        <v>43</v>
      </c>
      <c r="E373" s="15">
        <v>96.000000000000043</v>
      </c>
      <c r="F373" s="15">
        <v>63.000000000000007</v>
      </c>
      <c r="G373" s="25">
        <v>0.31999999699999998</v>
      </c>
      <c r="H373" s="16">
        <v>114.2</v>
      </c>
    </row>
    <row r="374" spans="1:8" ht="15" customHeight="1" x14ac:dyDescent="0.2">
      <c r="A374" s="7" t="s">
        <v>330</v>
      </c>
      <c r="B374" s="15">
        <v>151</v>
      </c>
      <c r="C374" s="15">
        <v>2</v>
      </c>
      <c r="D374" s="15">
        <v>149</v>
      </c>
      <c r="E374" s="15">
        <v>311</v>
      </c>
      <c r="F374" s="15">
        <v>224.99999999999994</v>
      </c>
      <c r="G374" s="25">
        <v>2.026666656000002</v>
      </c>
      <c r="H374" s="16">
        <v>401.59999999999997</v>
      </c>
    </row>
    <row r="375" spans="1:8" ht="15" customHeight="1" x14ac:dyDescent="0.2">
      <c r="A375" s="7" t="s">
        <v>331</v>
      </c>
      <c r="B375" s="15">
        <v>22</v>
      </c>
      <c r="C375" s="15" t="s">
        <v>16</v>
      </c>
      <c r="D375" s="15">
        <v>22</v>
      </c>
      <c r="E375" s="15">
        <v>115</v>
      </c>
      <c r="F375" s="15">
        <v>54</v>
      </c>
      <c r="G375" s="25">
        <v>0.38333333399999997</v>
      </c>
      <c r="H375" s="16">
        <v>61.199999999999996</v>
      </c>
    </row>
    <row r="376" spans="1:8" ht="21" customHeight="1" x14ac:dyDescent="0.2">
      <c r="A376" s="7" t="s">
        <v>332</v>
      </c>
      <c r="B376" s="23">
        <f t="shared" ref="B376:H376" si="51">SUM(B377:B381)</f>
        <v>156</v>
      </c>
      <c r="C376" s="23" t="s">
        <v>16</v>
      </c>
      <c r="D376" s="23">
        <f t="shared" si="51"/>
        <v>156</v>
      </c>
      <c r="E376" s="23">
        <f t="shared" si="51"/>
        <v>425</v>
      </c>
      <c r="F376" s="23">
        <f t="shared" si="51"/>
        <v>307.00000000000006</v>
      </c>
      <c r="G376" s="24">
        <f t="shared" si="51"/>
        <v>1.3966666559999998</v>
      </c>
      <c r="H376" s="28">
        <f t="shared" si="51"/>
        <v>323.64999999999998</v>
      </c>
    </row>
    <row r="377" spans="1:8" ht="15" customHeight="1" x14ac:dyDescent="0.2">
      <c r="A377" s="7" t="s">
        <v>597</v>
      </c>
      <c r="B377" s="15">
        <v>71</v>
      </c>
      <c r="C377" s="15" t="s">
        <v>16</v>
      </c>
      <c r="D377" s="15">
        <v>71</v>
      </c>
      <c r="E377" s="15">
        <v>189.99999999999997</v>
      </c>
      <c r="F377" s="15">
        <v>133</v>
      </c>
      <c r="G377" s="25">
        <v>0.62333332799999996</v>
      </c>
      <c r="H377" s="16">
        <v>131.9</v>
      </c>
    </row>
    <row r="378" spans="1:8" ht="15" customHeight="1" x14ac:dyDescent="0.2">
      <c r="A378" s="7" t="s">
        <v>333</v>
      </c>
      <c r="B378" s="15">
        <v>47</v>
      </c>
      <c r="C378" s="15" t="s">
        <v>16</v>
      </c>
      <c r="D378" s="15">
        <v>47</v>
      </c>
      <c r="E378" s="15">
        <v>158</v>
      </c>
      <c r="F378" s="15">
        <v>112.00000000000004</v>
      </c>
      <c r="G378" s="25">
        <v>0.513333331</v>
      </c>
      <c r="H378" s="16">
        <v>117.74999999999997</v>
      </c>
    </row>
    <row r="379" spans="1:8" ht="15" customHeight="1" x14ac:dyDescent="0.2">
      <c r="A379" s="7" t="s">
        <v>334</v>
      </c>
      <c r="B379" s="15">
        <v>15</v>
      </c>
      <c r="C379" s="15" t="s">
        <v>16</v>
      </c>
      <c r="D379" s="15">
        <v>15</v>
      </c>
      <c r="E379" s="15">
        <v>27</v>
      </c>
      <c r="F379" s="15">
        <v>15.000000000000004</v>
      </c>
      <c r="G379" s="25">
        <v>9.3333332000000005E-2</v>
      </c>
      <c r="H379" s="16">
        <v>26</v>
      </c>
    </row>
    <row r="380" spans="1:8" ht="15" customHeight="1" x14ac:dyDescent="0.2">
      <c r="A380" s="7" t="s">
        <v>335</v>
      </c>
      <c r="B380" s="15">
        <v>12</v>
      </c>
      <c r="C380" s="15" t="s">
        <v>16</v>
      </c>
      <c r="D380" s="15">
        <v>12</v>
      </c>
      <c r="E380" s="15">
        <v>24</v>
      </c>
      <c r="F380" s="15">
        <v>21</v>
      </c>
      <c r="G380" s="25">
        <v>8.333333200000001E-2</v>
      </c>
      <c r="H380" s="16">
        <v>30</v>
      </c>
    </row>
    <row r="381" spans="1:8" ht="15" customHeight="1" x14ac:dyDescent="0.2">
      <c r="A381" s="7" t="s">
        <v>336</v>
      </c>
      <c r="B381" s="15">
        <v>11</v>
      </c>
      <c r="C381" s="15" t="s">
        <v>16</v>
      </c>
      <c r="D381" s="15">
        <v>11</v>
      </c>
      <c r="E381" s="15">
        <v>26</v>
      </c>
      <c r="F381" s="15">
        <v>26</v>
      </c>
      <c r="G381" s="25">
        <v>8.3333333000000009E-2</v>
      </c>
      <c r="H381" s="16">
        <v>18</v>
      </c>
    </row>
    <row r="382" spans="1:8" ht="21" customHeight="1" x14ac:dyDescent="0.2">
      <c r="A382" s="7" t="s">
        <v>337</v>
      </c>
      <c r="B382" s="23">
        <f t="shared" ref="B382:H382" si="52">SUM(B383:B387)</f>
        <v>209</v>
      </c>
      <c r="C382" s="23">
        <f t="shared" si="52"/>
        <v>10</v>
      </c>
      <c r="D382" s="23">
        <f t="shared" si="52"/>
        <v>199</v>
      </c>
      <c r="E382" s="23">
        <f t="shared" si="52"/>
        <v>530</v>
      </c>
      <c r="F382" s="23">
        <f t="shared" si="52"/>
        <v>337</v>
      </c>
      <c r="G382" s="24">
        <f t="shared" si="52"/>
        <v>1.7566666519999998</v>
      </c>
      <c r="H382" s="28">
        <f t="shared" si="52"/>
        <v>506.09999999999991</v>
      </c>
    </row>
    <row r="383" spans="1:8" ht="15" customHeight="1" x14ac:dyDescent="0.2">
      <c r="A383" s="7" t="s">
        <v>598</v>
      </c>
      <c r="B383" s="15">
        <v>73</v>
      </c>
      <c r="C383" s="15" t="s">
        <v>16</v>
      </c>
      <c r="D383" s="15">
        <v>73</v>
      </c>
      <c r="E383" s="15">
        <v>181.00000000000006</v>
      </c>
      <c r="F383" s="15">
        <v>118.00000000000001</v>
      </c>
      <c r="G383" s="25">
        <v>0.60666665999999969</v>
      </c>
      <c r="H383" s="16">
        <v>225.2999999999999</v>
      </c>
    </row>
    <row r="384" spans="1:8" ht="15" customHeight="1" x14ac:dyDescent="0.2">
      <c r="A384" s="7" t="s">
        <v>338</v>
      </c>
      <c r="B384" s="15">
        <v>21</v>
      </c>
      <c r="C384" s="15">
        <v>3</v>
      </c>
      <c r="D384" s="15">
        <v>18</v>
      </c>
      <c r="E384" s="15">
        <v>64</v>
      </c>
      <c r="F384" s="15">
        <v>58.999999999999993</v>
      </c>
      <c r="G384" s="25">
        <v>0.22333333300000002</v>
      </c>
      <c r="H384" s="16">
        <v>56.999999999999993</v>
      </c>
    </row>
    <row r="385" spans="1:8" ht="15" customHeight="1" x14ac:dyDescent="0.2">
      <c r="A385" s="7" t="s">
        <v>339</v>
      </c>
      <c r="B385" s="15">
        <v>30</v>
      </c>
      <c r="C385" s="15" t="s">
        <v>16</v>
      </c>
      <c r="D385" s="15">
        <v>30</v>
      </c>
      <c r="E385" s="15">
        <v>83</v>
      </c>
      <c r="F385" s="15">
        <v>52.000000000000007</v>
      </c>
      <c r="G385" s="25">
        <v>0.266666666</v>
      </c>
      <c r="H385" s="16">
        <v>64.300000000000011</v>
      </c>
    </row>
    <row r="386" spans="1:8" ht="15" customHeight="1" x14ac:dyDescent="0.2">
      <c r="A386" s="7" t="s">
        <v>149</v>
      </c>
      <c r="B386" s="15">
        <v>28</v>
      </c>
      <c r="C386" s="15">
        <v>1</v>
      </c>
      <c r="D386" s="15">
        <v>27</v>
      </c>
      <c r="E386" s="15">
        <v>65.999999999999986</v>
      </c>
      <c r="F386" s="15">
        <v>39</v>
      </c>
      <c r="G386" s="25">
        <v>0.21999999800000003</v>
      </c>
      <c r="H386" s="16">
        <v>54</v>
      </c>
    </row>
    <row r="387" spans="1:8" ht="15" customHeight="1" x14ac:dyDescent="0.2">
      <c r="A387" s="7" t="s">
        <v>340</v>
      </c>
      <c r="B387" s="15">
        <v>57</v>
      </c>
      <c r="C387" s="15">
        <v>6</v>
      </c>
      <c r="D387" s="15">
        <v>51</v>
      </c>
      <c r="E387" s="15">
        <v>135.99999999999997</v>
      </c>
      <c r="F387" s="15">
        <v>68.999999999999986</v>
      </c>
      <c r="G387" s="25">
        <v>0.43999999499999998</v>
      </c>
      <c r="H387" s="16">
        <v>105.5</v>
      </c>
    </row>
    <row r="388" spans="1:8" ht="21" customHeight="1" x14ac:dyDescent="0.2">
      <c r="A388" s="7" t="s">
        <v>341</v>
      </c>
      <c r="B388" s="23">
        <f t="shared" ref="B388:H388" si="53">SUM(B389:B399)</f>
        <v>384</v>
      </c>
      <c r="C388" s="23">
        <f t="shared" si="53"/>
        <v>18</v>
      </c>
      <c r="D388" s="23">
        <f t="shared" si="53"/>
        <v>366</v>
      </c>
      <c r="E388" s="23">
        <f t="shared" si="53"/>
        <v>1281</v>
      </c>
      <c r="F388" s="23">
        <f t="shared" si="53"/>
        <v>836</v>
      </c>
      <c r="G388" s="24">
        <f t="shared" si="53"/>
        <v>4.2376666470000002</v>
      </c>
      <c r="H388" s="28">
        <f t="shared" si="53"/>
        <v>1110.6299999999999</v>
      </c>
    </row>
    <row r="389" spans="1:8" ht="15" customHeight="1" x14ac:dyDescent="0.2">
      <c r="A389" s="7" t="s">
        <v>599</v>
      </c>
      <c r="B389" s="15">
        <v>63</v>
      </c>
      <c r="C389" s="15">
        <v>2</v>
      </c>
      <c r="D389" s="15">
        <v>61</v>
      </c>
      <c r="E389" s="15">
        <v>178.99999999999997</v>
      </c>
      <c r="F389" s="15">
        <v>71.000000000000014</v>
      </c>
      <c r="G389" s="25">
        <v>0.60099999499999968</v>
      </c>
      <c r="H389" s="16">
        <v>127.59999999999997</v>
      </c>
    </row>
    <row r="390" spans="1:8" ht="15" customHeight="1" x14ac:dyDescent="0.2">
      <c r="A390" s="7" t="s">
        <v>342</v>
      </c>
      <c r="B390" s="15">
        <v>20</v>
      </c>
      <c r="C390" s="15" t="s">
        <v>16</v>
      </c>
      <c r="D390" s="15">
        <v>20</v>
      </c>
      <c r="E390" s="15">
        <v>42</v>
      </c>
      <c r="F390" s="15">
        <v>33</v>
      </c>
      <c r="G390" s="25">
        <v>0.129999999</v>
      </c>
      <c r="H390" s="16">
        <v>51</v>
      </c>
    </row>
    <row r="391" spans="1:8" ht="15" customHeight="1" x14ac:dyDescent="0.2">
      <c r="A391" s="7" t="s">
        <v>343</v>
      </c>
      <c r="B391" s="15">
        <v>34</v>
      </c>
      <c r="C391" s="15" t="s">
        <v>16</v>
      </c>
      <c r="D391" s="15">
        <v>34</v>
      </c>
      <c r="E391" s="15">
        <v>165</v>
      </c>
      <c r="F391" s="15">
        <v>96</v>
      </c>
      <c r="G391" s="25">
        <v>0.54333333100000003</v>
      </c>
      <c r="H391" s="16">
        <v>85.499999999999972</v>
      </c>
    </row>
    <row r="392" spans="1:8" ht="15" customHeight="1" x14ac:dyDescent="0.2">
      <c r="A392" s="7" t="s">
        <v>344</v>
      </c>
      <c r="B392" s="15">
        <v>47</v>
      </c>
      <c r="C392" s="15">
        <v>15</v>
      </c>
      <c r="D392" s="15">
        <v>32</v>
      </c>
      <c r="E392" s="15">
        <v>143</v>
      </c>
      <c r="F392" s="15">
        <v>112.00000000000001</v>
      </c>
      <c r="G392" s="25">
        <v>0.48333333000000017</v>
      </c>
      <c r="H392" s="16">
        <v>119.79999999999998</v>
      </c>
    </row>
    <row r="393" spans="1:8" ht="15" customHeight="1" x14ac:dyDescent="0.2">
      <c r="A393" s="7" t="s">
        <v>345</v>
      </c>
      <c r="B393" s="15">
        <v>15</v>
      </c>
      <c r="C393" s="15" t="s">
        <v>16</v>
      </c>
      <c r="D393" s="15">
        <v>15</v>
      </c>
      <c r="E393" s="15">
        <v>63</v>
      </c>
      <c r="F393" s="15">
        <v>36.999999999999993</v>
      </c>
      <c r="G393" s="25">
        <v>0.206666666</v>
      </c>
      <c r="H393" s="16">
        <v>80.5</v>
      </c>
    </row>
    <row r="394" spans="1:8" ht="15" customHeight="1" x14ac:dyDescent="0.2">
      <c r="A394" s="7" t="s">
        <v>346</v>
      </c>
      <c r="B394" s="15">
        <v>7</v>
      </c>
      <c r="C394" s="15" t="s">
        <v>16</v>
      </c>
      <c r="D394" s="15">
        <v>7</v>
      </c>
      <c r="E394" s="15">
        <v>83</v>
      </c>
      <c r="F394" s="15">
        <v>78.000000000000014</v>
      </c>
      <c r="G394" s="25">
        <v>0.28333333399999999</v>
      </c>
      <c r="H394" s="16">
        <v>29.5</v>
      </c>
    </row>
    <row r="395" spans="1:8" ht="15" customHeight="1" x14ac:dyDescent="0.2">
      <c r="A395" s="7" t="s">
        <v>347</v>
      </c>
      <c r="B395" s="15">
        <v>3</v>
      </c>
      <c r="C395" s="15">
        <v>1</v>
      </c>
      <c r="D395" s="15">
        <v>2</v>
      </c>
      <c r="E395" s="15">
        <v>5</v>
      </c>
      <c r="F395" s="15">
        <v>3</v>
      </c>
      <c r="G395" s="25">
        <v>1.6666666E-2</v>
      </c>
      <c r="H395" s="16">
        <v>4</v>
      </c>
    </row>
    <row r="396" spans="1:8" ht="15" customHeight="1" x14ac:dyDescent="0.2">
      <c r="A396" s="7" t="s">
        <v>348</v>
      </c>
      <c r="B396" s="15">
        <v>60</v>
      </c>
      <c r="C396" s="15" t="s">
        <v>16</v>
      </c>
      <c r="D396" s="15">
        <v>60</v>
      </c>
      <c r="E396" s="15">
        <v>146.00000000000003</v>
      </c>
      <c r="F396" s="15">
        <v>104</v>
      </c>
      <c r="G396" s="25">
        <v>0.47666666299999993</v>
      </c>
      <c r="H396" s="16">
        <v>155.18</v>
      </c>
    </row>
    <row r="397" spans="1:8" ht="15" customHeight="1" x14ac:dyDescent="0.2">
      <c r="A397" s="7" t="s">
        <v>349</v>
      </c>
      <c r="B397" s="15">
        <v>65</v>
      </c>
      <c r="C397" s="15" t="s">
        <v>16</v>
      </c>
      <c r="D397" s="15">
        <v>65</v>
      </c>
      <c r="E397" s="15">
        <v>152.00000000000003</v>
      </c>
      <c r="F397" s="15">
        <v>110</v>
      </c>
      <c r="G397" s="25">
        <v>0.49333332800000013</v>
      </c>
      <c r="H397" s="16">
        <v>142.05000000000001</v>
      </c>
    </row>
    <row r="398" spans="1:8" ht="15" customHeight="1" x14ac:dyDescent="0.2">
      <c r="A398" s="7" t="s">
        <v>350</v>
      </c>
      <c r="B398" s="15">
        <v>29</v>
      </c>
      <c r="C398" s="15" t="s">
        <v>16</v>
      </c>
      <c r="D398" s="15">
        <v>29</v>
      </c>
      <c r="E398" s="15">
        <v>114.99999999999999</v>
      </c>
      <c r="F398" s="15">
        <v>89.000000000000014</v>
      </c>
      <c r="G398" s="25">
        <v>0.37666666599999993</v>
      </c>
      <c r="H398" s="16">
        <v>66.999999999999957</v>
      </c>
    </row>
    <row r="399" spans="1:8" ht="15" customHeight="1" x14ac:dyDescent="0.2">
      <c r="A399" s="7" t="s">
        <v>351</v>
      </c>
      <c r="B399" s="15">
        <v>41</v>
      </c>
      <c r="C399" s="15" t="s">
        <v>16</v>
      </c>
      <c r="D399" s="15">
        <v>41</v>
      </c>
      <c r="E399" s="15">
        <v>187.99999999999994</v>
      </c>
      <c r="F399" s="15">
        <v>103.00000000000001</v>
      </c>
      <c r="G399" s="25">
        <v>0.62666666900000023</v>
      </c>
      <c r="H399" s="16">
        <v>248.50000000000006</v>
      </c>
    </row>
    <row r="400" spans="1:8" ht="21" customHeight="1" x14ac:dyDescent="0.2">
      <c r="A400" s="7" t="s">
        <v>9</v>
      </c>
      <c r="B400" s="23">
        <f t="shared" ref="B400:H400" si="54">+B401+B403+B411+B415+B429</f>
        <v>758</v>
      </c>
      <c r="C400" s="23">
        <f>+C403+C411+C415+C429</f>
        <v>50</v>
      </c>
      <c r="D400" s="23">
        <f t="shared" si="54"/>
        <v>708</v>
      </c>
      <c r="E400" s="23">
        <f t="shared" si="54"/>
        <v>4356</v>
      </c>
      <c r="F400" s="23">
        <f t="shared" si="54"/>
        <v>2121</v>
      </c>
      <c r="G400" s="24">
        <f t="shared" si="54"/>
        <v>14.183133279</v>
      </c>
      <c r="H400" s="28">
        <f t="shared" si="54"/>
        <v>1652.7000000000005</v>
      </c>
    </row>
    <row r="401" spans="1:8" ht="21" customHeight="1" x14ac:dyDescent="0.2">
      <c r="A401" s="7" t="s">
        <v>352</v>
      </c>
      <c r="B401" s="23">
        <f t="shared" ref="B401:H401" si="55">+B402</f>
        <v>1</v>
      </c>
      <c r="C401" s="23" t="str">
        <f t="shared" si="55"/>
        <v>-</v>
      </c>
      <c r="D401" s="23">
        <f t="shared" si="55"/>
        <v>1</v>
      </c>
      <c r="E401" s="23">
        <f t="shared" si="55"/>
        <v>4</v>
      </c>
      <c r="F401" s="23">
        <f t="shared" si="55"/>
        <v>4</v>
      </c>
      <c r="G401" s="24">
        <f t="shared" si="55"/>
        <v>0.01</v>
      </c>
      <c r="H401" s="28">
        <f t="shared" si="55"/>
        <v>3</v>
      </c>
    </row>
    <row r="402" spans="1:8" ht="15" customHeight="1" x14ac:dyDescent="0.2">
      <c r="A402" s="7" t="s">
        <v>353</v>
      </c>
      <c r="B402" s="15">
        <v>1</v>
      </c>
      <c r="C402" s="15" t="s">
        <v>16</v>
      </c>
      <c r="D402" s="15">
        <v>1</v>
      </c>
      <c r="E402" s="15">
        <v>4</v>
      </c>
      <c r="F402" s="15">
        <v>4</v>
      </c>
      <c r="G402" s="25">
        <v>0.01</v>
      </c>
      <c r="H402" s="16">
        <v>3</v>
      </c>
    </row>
    <row r="403" spans="1:8" ht="21" customHeight="1" x14ac:dyDescent="0.2">
      <c r="A403" s="7" t="s">
        <v>354</v>
      </c>
      <c r="B403" s="23">
        <f t="shared" ref="B403:H403" si="56">SUM(B404:B410)</f>
        <v>430</v>
      </c>
      <c r="C403" s="23">
        <f t="shared" si="56"/>
        <v>20</v>
      </c>
      <c r="D403" s="23">
        <f t="shared" si="56"/>
        <v>410</v>
      </c>
      <c r="E403" s="23">
        <f t="shared" si="56"/>
        <v>2854</v>
      </c>
      <c r="F403" s="23">
        <f t="shared" si="56"/>
        <v>1320</v>
      </c>
      <c r="G403" s="24">
        <f t="shared" si="56"/>
        <v>9.2666666360000001</v>
      </c>
      <c r="H403" s="28">
        <f t="shared" si="56"/>
        <v>984.47000000000037</v>
      </c>
    </row>
    <row r="404" spans="1:8" ht="15" customHeight="1" x14ac:dyDescent="0.2">
      <c r="A404" s="7" t="s">
        <v>621</v>
      </c>
      <c r="B404" s="15">
        <v>72</v>
      </c>
      <c r="C404" s="15">
        <v>9</v>
      </c>
      <c r="D404" s="15">
        <v>63</v>
      </c>
      <c r="E404" s="15">
        <v>200.99999999999994</v>
      </c>
      <c r="F404" s="15">
        <v>101.00000000000001</v>
      </c>
      <c r="G404" s="25">
        <v>0.63333332600000003</v>
      </c>
      <c r="H404" s="16">
        <v>173.60000000000002</v>
      </c>
    </row>
    <row r="405" spans="1:8" ht="15" customHeight="1" x14ac:dyDescent="0.2">
      <c r="A405" s="7" t="s">
        <v>355</v>
      </c>
      <c r="B405" s="15">
        <v>9</v>
      </c>
      <c r="C405" s="15" t="s">
        <v>16</v>
      </c>
      <c r="D405" s="15">
        <v>9</v>
      </c>
      <c r="E405" s="15">
        <v>61</v>
      </c>
      <c r="F405" s="15">
        <v>19</v>
      </c>
      <c r="G405" s="25">
        <v>0.19666666599999999</v>
      </c>
      <c r="H405" s="16">
        <v>12</v>
      </c>
    </row>
    <row r="406" spans="1:8" ht="15" customHeight="1" x14ac:dyDescent="0.2">
      <c r="A406" s="7" t="s">
        <v>356</v>
      </c>
      <c r="B406" s="15">
        <v>26</v>
      </c>
      <c r="C406" s="15">
        <v>6</v>
      </c>
      <c r="D406" s="15">
        <v>20</v>
      </c>
      <c r="E406" s="15">
        <v>1186</v>
      </c>
      <c r="F406" s="15">
        <v>163.00000000000006</v>
      </c>
      <c r="G406" s="25">
        <v>3.8566666669999998</v>
      </c>
      <c r="H406" s="16">
        <v>91</v>
      </c>
    </row>
    <row r="407" spans="1:8" ht="15" customHeight="1" x14ac:dyDescent="0.2">
      <c r="A407" s="7" t="s">
        <v>357</v>
      </c>
      <c r="B407" s="15">
        <v>10</v>
      </c>
      <c r="C407" s="15">
        <v>1</v>
      </c>
      <c r="D407" s="15">
        <v>9</v>
      </c>
      <c r="E407" s="15">
        <v>36</v>
      </c>
      <c r="F407" s="15">
        <v>31</v>
      </c>
      <c r="G407" s="25">
        <v>0.11000000000000001</v>
      </c>
      <c r="H407" s="16">
        <v>26.999999999999996</v>
      </c>
    </row>
    <row r="408" spans="1:8" ht="15" customHeight="1" x14ac:dyDescent="0.2">
      <c r="A408" s="7" t="s">
        <v>358</v>
      </c>
      <c r="B408" s="15">
        <v>2</v>
      </c>
      <c r="C408" s="15" t="s">
        <v>16</v>
      </c>
      <c r="D408" s="15">
        <v>2</v>
      </c>
      <c r="E408" s="15">
        <v>3</v>
      </c>
      <c r="F408" s="15">
        <v>2</v>
      </c>
      <c r="G408" s="25">
        <v>0.01</v>
      </c>
      <c r="H408" s="16">
        <v>3</v>
      </c>
    </row>
    <row r="409" spans="1:8" ht="15" customHeight="1" x14ac:dyDescent="0.2">
      <c r="A409" s="7" t="s">
        <v>622</v>
      </c>
      <c r="B409" s="15">
        <v>7</v>
      </c>
      <c r="C409" s="15" t="s">
        <v>16</v>
      </c>
      <c r="D409" s="15">
        <v>7</v>
      </c>
      <c r="E409" s="15">
        <v>34</v>
      </c>
      <c r="F409" s="15">
        <v>25.999999999999996</v>
      </c>
      <c r="G409" s="25">
        <v>0.12000000000000001</v>
      </c>
      <c r="H409" s="16">
        <v>12</v>
      </c>
    </row>
    <row r="410" spans="1:8" ht="15" customHeight="1" x14ac:dyDescent="0.2">
      <c r="A410" s="7" t="s">
        <v>359</v>
      </c>
      <c r="B410" s="15">
        <v>304</v>
      </c>
      <c r="C410" s="15">
        <v>4</v>
      </c>
      <c r="D410" s="15">
        <v>300</v>
      </c>
      <c r="E410" s="15">
        <v>1332.9999999999998</v>
      </c>
      <c r="F410" s="15">
        <v>977.99999999999989</v>
      </c>
      <c r="G410" s="25">
        <v>4.3399999770000006</v>
      </c>
      <c r="H410" s="16">
        <v>665.87000000000035</v>
      </c>
    </row>
    <row r="411" spans="1:8" ht="21" customHeight="1" x14ac:dyDescent="0.2">
      <c r="A411" s="7" t="s">
        <v>360</v>
      </c>
      <c r="B411" s="23">
        <f t="shared" ref="B411:H411" si="57">SUM(B412:B414)</f>
        <v>25</v>
      </c>
      <c r="C411" s="23">
        <f t="shared" si="57"/>
        <v>10</v>
      </c>
      <c r="D411" s="23">
        <f t="shared" si="57"/>
        <v>15</v>
      </c>
      <c r="E411" s="23">
        <f t="shared" si="57"/>
        <v>99</v>
      </c>
      <c r="F411" s="23">
        <f t="shared" si="57"/>
        <v>84</v>
      </c>
      <c r="G411" s="24">
        <f t="shared" si="57"/>
        <v>0.28113333299999999</v>
      </c>
      <c r="H411" s="28">
        <f t="shared" si="57"/>
        <v>42.8</v>
      </c>
    </row>
    <row r="412" spans="1:8" ht="15" customHeight="1" x14ac:dyDescent="0.2">
      <c r="A412" s="7" t="s">
        <v>600</v>
      </c>
      <c r="B412" s="15">
        <v>4</v>
      </c>
      <c r="C412" s="15" t="s">
        <v>16</v>
      </c>
      <c r="D412" s="15">
        <v>4</v>
      </c>
      <c r="E412" s="15">
        <v>33</v>
      </c>
      <c r="F412" s="15">
        <v>31</v>
      </c>
      <c r="G412" s="25">
        <v>0.10666666700000001</v>
      </c>
      <c r="H412" s="16">
        <v>6.1</v>
      </c>
    </row>
    <row r="413" spans="1:8" ht="15" customHeight="1" x14ac:dyDescent="0.2">
      <c r="A413" s="7" t="s">
        <v>361</v>
      </c>
      <c r="B413" s="15">
        <v>6</v>
      </c>
      <c r="C413" s="15">
        <v>2</v>
      </c>
      <c r="D413" s="15">
        <v>4</v>
      </c>
      <c r="E413" s="15">
        <v>33</v>
      </c>
      <c r="F413" s="15">
        <v>31</v>
      </c>
      <c r="G413" s="25">
        <v>0.116666667</v>
      </c>
      <c r="H413" s="16">
        <v>12</v>
      </c>
    </row>
    <row r="414" spans="1:8" ht="15" customHeight="1" x14ac:dyDescent="0.2">
      <c r="A414" s="7" t="s">
        <v>362</v>
      </c>
      <c r="B414" s="15">
        <v>15</v>
      </c>
      <c r="C414" s="15">
        <v>8</v>
      </c>
      <c r="D414" s="15">
        <v>7</v>
      </c>
      <c r="E414" s="15">
        <v>33</v>
      </c>
      <c r="F414" s="15">
        <v>22</v>
      </c>
      <c r="G414" s="25">
        <v>5.7799998999999991E-2</v>
      </c>
      <c r="H414" s="16">
        <v>24.7</v>
      </c>
    </row>
    <row r="415" spans="1:8" ht="21" customHeight="1" x14ac:dyDescent="0.2">
      <c r="A415" s="7" t="s">
        <v>363</v>
      </c>
      <c r="B415" s="23">
        <f t="shared" ref="B415:H415" si="58">SUM(B416:B428)</f>
        <v>298</v>
      </c>
      <c r="C415" s="23">
        <f t="shared" si="58"/>
        <v>19</v>
      </c>
      <c r="D415" s="23">
        <f t="shared" si="58"/>
        <v>279</v>
      </c>
      <c r="E415" s="23">
        <f t="shared" si="58"/>
        <v>1393</v>
      </c>
      <c r="F415" s="23">
        <f t="shared" si="58"/>
        <v>710</v>
      </c>
      <c r="G415" s="24">
        <f t="shared" si="58"/>
        <v>4.6053333100000007</v>
      </c>
      <c r="H415" s="28">
        <f t="shared" si="58"/>
        <v>616.43000000000006</v>
      </c>
    </row>
    <row r="416" spans="1:8" ht="15" customHeight="1" x14ac:dyDescent="0.2">
      <c r="A416" s="7" t="s">
        <v>173</v>
      </c>
      <c r="B416" s="15">
        <v>16</v>
      </c>
      <c r="C416" s="15">
        <v>2</v>
      </c>
      <c r="D416" s="15">
        <v>14</v>
      </c>
      <c r="E416" s="15">
        <v>341</v>
      </c>
      <c r="F416" s="15">
        <v>18</v>
      </c>
      <c r="G416" s="25">
        <v>1.1433333340000003</v>
      </c>
      <c r="H416" s="16">
        <v>21.799999999999997</v>
      </c>
    </row>
    <row r="417" spans="1:8" ht="15" customHeight="1" x14ac:dyDescent="0.2">
      <c r="A417" s="7" t="s">
        <v>364</v>
      </c>
      <c r="B417" s="15">
        <v>2</v>
      </c>
      <c r="C417" s="15" t="s">
        <v>16</v>
      </c>
      <c r="D417" s="15">
        <v>2</v>
      </c>
      <c r="E417" s="15">
        <v>4</v>
      </c>
      <c r="F417" s="15">
        <v>4</v>
      </c>
      <c r="G417" s="25">
        <v>1.3333334000000001E-2</v>
      </c>
      <c r="H417" s="16">
        <v>6</v>
      </c>
    </row>
    <row r="418" spans="1:8" ht="15" customHeight="1" x14ac:dyDescent="0.2">
      <c r="A418" s="7" t="s">
        <v>365</v>
      </c>
      <c r="B418" s="15">
        <v>28</v>
      </c>
      <c r="C418" s="15">
        <v>2</v>
      </c>
      <c r="D418" s="15">
        <v>26</v>
      </c>
      <c r="E418" s="15">
        <v>92</v>
      </c>
      <c r="F418" s="15">
        <v>69</v>
      </c>
      <c r="G418" s="25">
        <v>0.29999999799999999</v>
      </c>
      <c r="H418" s="16">
        <v>75.599999999999994</v>
      </c>
    </row>
    <row r="419" spans="1:8" ht="15" customHeight="1" x14ac:dyDescent="0.2">
      <c r="A419" s="7" t="s">
        <v>366</v>
      </c>
      <c r="B419" s="15">
        <v>33</v>
      </c>
      <c r="C419" s="15">
        <v>4</v>
      </c>
      <c r="D419" s="15">
        <v>29</v>
      </c>
      <c r="E419" s="15">
        <v>83.999999999999972</v>
      </c>
      <c r="F419" s="15">
        <v>55.999999999999986</v>
      </c>
      <c r="G419" s="25">
        <v>0.27333333099999996</v>
      </c>
      <c r="H419" s="16">
        <v>58.179999999999993</v>
      </c>
    </row>
    <row r="420" spans="1:8" ht="15" customHeight="1" x14ac:dyDescent="0.2">
      <c r="A420" s="7" t="s">
        <v>367</v>
      </c>
      <c r="B420" s="15">
        <v>5</v>
      </c>
      <c r="C420" s="15" t="s">
        <v>16</v>
      </c>
      <c r="D420" s="15">
        <v>5</v>
      </c>
      <c r="E420" s="15">
        <v>21</v>
      </c>
      <c r="F420" s="15">
        <v>21</v>
      </c>
      <c r="G420" s="25">
        <v>6.9999999000000007E-2</v>
      </c>
      <c r="H420" s="16">
        <v>15</v>
      </c>
    </row>
    <row r="421" spans="1:8" ht="15" customHeight="1" x14ac:dyDescent="0.2">
      <c r="A421" s="7" t="s">
        <v>368</v>
      </c>
      <c r="B421" s="15">
        <v>35</v>
      </c>
      <c r="C421" s="15" t="s">
        <v>16</v>
      </c>
      <c r="D421" s="15">
        <v>35</v>
      </c>
      <c r="E421" s="15">
        <v>116.00000000000001</v>
      </c>
      <c r="F421" s="15">
        <v>99.000000000000028</v>
      </c>
      <c r="G421" s="25">
        <v>0.38999999899999999</v>
      </c>
      <c r="H421" s="16">
        <v>109.49999999999999</v>
      </c>
    </row>
    <row r="422" spans="1:8" ht="15" customHeight="1" x14ac:dyDescent="0.2">
      <c r="A422" s="7" t="s">
        <v>369</v>
      </c>
      <c r="B422" s="15">
        <v>6</v>
      </c>
      <c r="C422" s="15">
        <v>1</v>
      </c>
      <c r="D422" s="15">
        <v>5</v>
      </c>
      <c r="E422" s="15">
        <v>17</v>
      </c>
      <c r="F422" s="15">
        <v>6</v>
      </c>
      <c r="G422" s="25">
        <v>5.6666665999999997E-2</v>
      </c>
      <c r="H422" s="16">
        <v>8.5</v>
      </c>
    </row>
    <row r="423" spans="1:8" ht="15" customHeight="1" x14ac:dyDescent="0.2">
      <c r="A423" s="7" t="s">
        <v>370</v>
      </c>
      <c r="B423" s="15">
        <v>6</v>
      </c>
      <c r="C423" s="15" t="s">
        <v>16</v>
      </c>
      <c r="D423" s="15">
        <v>6</v>
      </c>
      <c r="E423" s="15">
        <v>37</v>
      </c>
      <c r="F423" s="15">
        <v>34</v>
      </c>
      <c r="G423" s="25">
        <v>0.12</v>
      </c>
      <c r="H423" s="16">
        <v>12</v>
      </c>
    </row>
    <row r="424" spans="1:8" ht="15" customHeight="1" x14ac:dyDescent="0.2">
      <c r="A424" s="7" t="s">
        <v>371</v>
      </c>
      <c r="B424" s="15">
        <v>43</v>
      </c>
      <c r="C424" s="15">
        <v>3</v>
      </c>
      <c r="D424" s="15">
        <v>40</v>
      </c>
      <c r="E424" s="15">
        <v>67</v>
      </c>
      <c r="F424" s="15">
        <v>42.999999999999993</v>
      </c>
      <c r="G424" s="25">
        <v>0.22999999200000001</v>
      </c>
      <c r="H424" s="16">
        <v>75.499999999999986</v>
      </c>
    </row>
    <row r="425" spans="1:8" ht="15" customHeight="1" x14ac:dyDescent="0.2">
      <c r="A425" s="7" t="s">
        <v>372</v>
      </c>
      <c r="B425" s="15">
        <v>8</v>
      </c>
      <c r="C425" s="15" t="s">
        <v>16</v>
      </c>
      <c r="D425" s="15">
        <v>8</v>
      </c>
      <c r="E425" s="15">
        <v>96</v>
      </c>
      <c r="F425" s="15">
        <v>30.000000000000004</v>
      </c>
      <c r="G425" s="25">
        <v>0.31666666599999999</v>
      </c>
      <c r="H425" s="16">
        <v>21</v>
      </c>
    </row>
    <row r="426" spans="1:8" ht="15" customHeight="1" x14ac:dyDescent="0.2">
      <c r="A426" s="7" t="s">
        <v>373</v>
      </c>
      <c r="B426" s="15">
        <v>10</v>
      </c>
      <c r="C426" s="15">
        <v>3</v>
      </c>
      <c r="D426" s="15">
        <v>7</v>
      </c>
      <c r="E426" s="15">
        <v>15</v>
      </c>
      <c r="F426" s="15">
        <v>11</v>
      </c>
      <c r="G426" s="25">
        <v>4.1999998000000004E-2</v>
      </c>
      <c r="H426" s="16">
        <v>18.750000000000004</v>
      </c>
    </row>
    <row r="427" spans="1:8" ht="15" customHeight="1" x14ac:dyDescent="0.2">
      <c r="A427" s="7" t="s">
        <v>374</v>
      </c>
      <c r="B427" s="15">
        <v>41</v>
      </c>
      <c r="C427" s="15">
        <v>4</v>
      </c>
      <c r="D427" s="15">
        <v>37</v>
      </c>
      <c r="E427" s="15">
        <v>339</v>
      </c>
      <c r="F427" s="15">
        <v>259</v>
      </c>
      <c r="G427" s="25">
        <v>1.109999999</v>
      </c>
      <c r="H427" s="16">
        <v>100.00000000000001</v>
      </c>
    </row>
    <row r="428" spans="1:8" ht="15" customHeight="1" x14ac:dyDescent="0.2">
      <c r="A428" s="7" t="s">
        <v>375</v>
      </c>
      <c r="B428" s="15">
        <v>65</v>
      </c>
      <c r="C428" s="15" t="s">
        <v>16</v>
      </c>
      <c r="D428" s="15">
        <v>65</v>
      </c>
      <c r="E428" s="15">
        <v>164.00000000000006</v>
      </c>
      <c r="F428" s="15">
        <v>59.999999999999972</v>
      </c>
      <c r="G428" s="25">
        <v>0.53999999400000021</v>
      </c>
      <c r="H428" s="16">
        <v>94.600000000000023</v>
      </c>
    </row>
    <row r="429" spans="1:8" ht="21" customHeight="1" x14ac:dyDescent="0.2">
      <c r="A429" s="7" t="s">
        <v>376</v>
      </c>
      <c r="B429" s="23">
        <f t="shared" ref="B429:H429" si="59">SUM(B430:B433)</f>
        <v>4</v>
      </c>
      <c r="C429" s="23">
        <f t="shared" si="59"/>
        <v>1</v>
      </c>
      <c r="D429" s="23">
        <f t="shared" si="59"/>
        <v>3</v>
      </c>
      <c r="E429" s="23">
        <f t="shared" si="59"/>
        <v>6</v>
      </c>
      <c r="F429" s="23">
        <f t="shared" si="59"/>
        <v>3</v>
      </c>
      <c r="G429" s="24">
        <f t="shared" si="59"/>
        <v>0.02</v>
      </c>
      <c r="H429" s="28">
        <f t="shared" si="59"/>
        <v>6</v>
      </c>
    </row>
    <row r="430" spans="1:8" ht="15" customHeight="1" x14ac:dyDescent="0.2">
      <c r="A430" s="7" t="s">
        <v>377</v>
      </c>
      <c r="B430" s="15">
        <v>1</v>
      </c>
      <c r="C430" s="15">
        <v>1</v>
      </c>
      <c r="D430" s="15" t="s">
        <v>16</v>
      </c>
      <c r="E430" s="15">
        <v>2</v>
      </c>
      <c r="F430" s="15">
        <v>2</v>
      </c>
      <c r="G430" s="25">
        <v>6.6666670000000003E-3</v>
      </c>
      <c r="H430" s="16">
        <v>3</v>
      </c>
    </row>
    <row r="431" spans="1:8" ht="15" customHeight="1" x14ac:dyDescent="0.2">
      <c r="A431" s="7" t="s">
        <v>378</v>
      </c>
      <c r="B431" s="15">
        <v>1</v>
      </c>
      <c r="C431" s="15" t="s">
        <v>16</v>
      </c>
      <c r="D431" s="15">
        <v>1</v>
      </c>
      <c r="E431" s="15">
        <v>2</v>
      </c>
      <c r="F431" s="15">
        <v>1</v>
      </c>
      <c r="G431" s="25">
        <v>6.6666670000000003E-3</v>
      </c>
      <c r="H431" s="16">
        <v>3</v>
      </c>
    </row>
    <row r="432" spans="1:8" ht="15" customHeight="1" x14ac:dyDescent="0.2">
      <c r="A432" s="7" t="s">
        <v>379</v>
      </c>
      <c r="B432" s="15">
        <v>1</v>
      </c>
      <c r="C432" s="15" t="s">
        <v>16</v>
      </c>
      <c r="D432" s="15">
        <v>1</v>
      </c>
      <c r="E432" s="15">
        <v>1</v>
      </c>
      <c r="F432" s="15" t="s">
        <v>16</v>
      </c>
      <c r="G432" s="25">
        <v>3.333333E-3</v>
      </c>
      <c r="H432" s="16" t="s">
        <v>16</v>
      </c>
    </row>
    <row r="433" spans="1:8" ht="15" customHeight="1" x14ac:dyDescent="0.2">
      <c r="A433" s="7" t="s">
        <v>380</v>
      </c>
      <c r="B433" s="15">
        <v>1</v>
      </c>
      <c r="C433" s="15" t="s">
        <v>16</v>
      </c>
      <c r="D433" s="15">
        <v>1</v>
      </c>
      <c r="E433" s="15">
        <v>1</v>
      </c>
      <c r="F433" s="15" t="s">
        <v>16</v>
      </c>
      <c r="G433" s="25">
        <v>3.333333E-3</v>
      </c>
      <c r="H433" s="16" t="s">
        <v>16</v>
      </c>
    </row>
    <row r="434" spans="1:8" ht="21" customHeight="1" x14ac:dyDescent="0.2">
      <c r="A434" s="22" t="s">
        <v>555</v>
      </c>
      <c r="B434" s="23">
        <f>+B435+B445+B458+B467+B485</f>
        <v>561</v>
      </c>
      <c r="C434" s="23">
        <f t="shared" ref="C434:H434" si="60">+C435+C445+C458+C467+C485</f>
        <v>26</v>
      </c>
      <c r="D434" s="23">
        <f t="shared" si="60"/>
        <v>535</v>
      </c>
      <c r="E434" s="23">
        <f t="shared" si="60"/>
        <v>2550</v>
      </c>
      <c r="F434" s="23">
        <f t="shared" si="60"/>
        <v>1711</v>
      </c>
      <c r="G434" s="24">
        <f t="shared" si="60"/>
        <v>8.9805559739999996</v>
      </c>
      <c r="H434" s="28">
        <f t="shared" si="60"/>
        <v>1576.01</v>
      </c>
    </row>
    <row r="435" spans="1:8" ht="21" customHeight="1" x14ac:dyDescent="0.2">
      <c r="A435" s="7" t="s">
        <v>626</v>
      </c>
      <c r="B435" s="23">
        <f>SUM(B436:B444)</f>
        <v>128</v>
      </c>
      <c r="C435" s="23">
        <f t="shared" ref="C435:H435" si="61">SUM(C436:C444)</f>
        <v>4</v>
      </c>
      <c r="D435" s="23">
        <f t="shared" si="61"/>
        <v>124</v>
      </c>
      <c r="E435" s="23">
        <f t="shared" si="61"/>
        <v>318</v>
      </c>
      <c r="F435" s="23">
        <f t="shared" si="61"/>
        <v>195</v>
      </c>
      <c r="G435" s="24">
        <f t="shared" si="61"/>
        <v>1.1005559949999999</v>
      </c>
      <c r="H435" s="28">
        <f t="shared" si="61"/>
        <v>230.11</v>
      </c>
    </row>
    <row r="436" spans="1:8" ht="15" customHeight="1" x14ac:dyDescent="0.2">
      <c r="A436" s="7" t="s">
        <v>601</v>
      </c>
      <c r="B436" s="15">
        <v>17</v>
      </c>
      <c r="C436" s="15" t="s">
        <v>16</v>
      </c>
      <c r="D436" s="15">
        <v>17</v>
      </c>
      <c r="E436" s="15">
        <v>36</v>
      </c>
      <c r="F436" s="15">
        <v>23.000000000000004</v>
      </c>
      <c r="G436" s="25">
        <v>0.12333333099999999</v>
      </c>
      <c r="H436" s="16">
        <v>36.800000000000004</v>
      </c>
    </row>
    <row r="437" spans="1:8" ht="15" customHeight="1" x14ac:dyDescent="0.2">
      <c r="A437" s="7" t="s">
        <v>381</v>
      </c>
      <c r="B437" s="15">
        <v>42</v>
      </c>
      <c r="C437" s="15" t="s">
        <v>16</v>
      </c>
      <c r="D437" s="15">
        <v>42</v>
      </c>
      <c r="E437" s="15">
        <v>109.99999999999999</v>
      </c>
      <c r="F437" s="15">
        <v>74.999999999999986</v>
      </c>
      <c r="G437" s="25">
        <v>0.36676666599999996</v>
      </c>
      <c r="H437" s="16">
        <v>77.050000000000011</v>
      </c>
    </row>
    <row r="438" spans="1:8" ht="15" customHeight="1" x14ac:dyDescent="0.2">
      <c r="A438" s="7" t="s">
        <v>382</v>
      </c>
      <c r="B438" s="15">
        <v>12</v>
      </c>
      <c r="C438" s="15" t="s">
        <v>16</v>
      </c>
      <c r="D438" s="15">
        <v>12</v>
      </c>
      <c r="E438" s="15">
        <v>34.999999999999993</v>
      </c>
      <c r="F438" s="15">
        <v>28</v>
      </c>
      <c r="G438" s="25">
        <v>0.110000001</v>
      </c>
      <c r="H438" s="16">
        <v>15.2</v>
      </c>
    </row>
    <row r="439" spans="1:8" ht="15" customHeight="1" x14ac:dyDescent="0.2">
      <c r="A439" s="7" t="s">
        <v>383</v>
      </c>
      <c r="B439" s="15">
        <v>7</v>
      </c>
      <c r="C439" s="15">
        <v>2</v>
      </c>
      <c r="D439" s="15">
        <v>5</v>
      </c>
      <c r="E439" s="15">
        <v>18</v>
      </c>
      <c r="F439" s="15">
        <v>15</v>
      </c>
      <c r="G439" s="25">
        <v>5.3789333000000002E-2</v>
      </c>
      <c r="H439" s="16">
        <v>12</v>
      </c>
    </row>
    <row r="440" spans="1:8" ht="15" customHeight="1" x14ac:dyDescent="0.2">
      <c r="A440" s="7" t="s">
        <v>384</v>
      </c>
      <c r="B440" s="15">
        <v>5</v>
      </c>
      <c r="C440" s="15" t="s">
        <v>16</v>
      </c>
      <c r="D440" s="15">
        <v>5</v>
      </c>
      <c r="E440" s="15">
        <v>10</v>
      </c>
      <c r="F440" s="15">
        <v>6</v>
      </c>
      <c r="G440" s="25">
        <v>3.3333333E-2</v>
      </c>
      <c r="H440" s="16">
        <v>12</v>
      </c>
    </row>
    <row r="441" spans="1:8" ht="15" customHeight="1" x14ac:dyDescent="0.2">
      <c r="A441" s="7" t="s">
        <v>385</v>
      </c>
      <c r="B441" s="15">
        <v>4</v>
      </c>
      <c r="C441" s="15" t="s">
        <v>16</v>
      </c>
      <c r="D441" s="15">
        <v>4</v>
      </c>
      <c r="E441" s="15">
        <v>11</v>
      </c>
      <c r="F441" s="15">
        <v>4</v>
      </c>
      <c r="G441" s="25">
        <v>0.04</v>
      </c>
      <c r="H441" s="16">
        <v>6</v>
      </c>
    </row>
    <row r="442" spans="1:8" ht="15" customHeight="1" x14ac:dyDescent="0.2">
      <c r="A442" s="7" t="s">
        <v>386</v>
      </c>
      <c r="B442" s="15">
        <v>25</v>
      </c>
      <c r="C442" s="15" t="s">
        <v>16</v>
      </c>
      <c r="D442" s="15">
        <v>25</v>
      </c>
      <c r="E442" s="15">
        <v>57.999999999999993</v>
      </c>
      <c r="F442" s="15">
        <v>22.000000000000004</v>
      </c>
      <c r="G442" s="25">
        <v>0.189999999</v>
      </c>
      <c r="H442" s="16">
        <v>41.45</v>
      </c>
    </row>
    <row r="443" spans="1:8" ht="15" customHeight="1" x14ac:dyDescent="0.2">
      <c r="A443" s="7" t="s">
        <v>387</v>
      </c>
      <c r="B443" s="15">
        <v>14</v>
      </c>
      <c r="C443" s="15">
        <v>2</v>
      </c>
      <c r="D443" s="15">
        <v>12</v>
      </c>
      <c r="E443" s="15">
        <v>37.000000000000007</v>
      </c>
      <c r="F443" s="15">
        <v>18.999999999999996</v>
      </c>
      <c r="G443" s="25">
        <v>0.12666666500000001</v>
      </c>
      <c r="H443" s="16">
        <v>23.61</v>
      </c>
    </row>
    <row r="444" spans="1:8" ht="15" customHeight="1" x14ac:dyDescent="0.2">
      <c r="A444" s="7" t="s">
        <v>388</v>
      </c>
      <c r="B444" s="15">
        <v>2</v>
      </c>
      <c r="C444" s="15" t="s">
        <v>16</v>
      </c>
      <c r="D444" s="15">
        <v>2</v>
      </c>
      <c r="E444" s="15">
        <v>3</v>
      </c>
      <c r="F444" s="15">
        <v>3</v>
      </c>
      <c r="G444" s="25">
        <v>5.6666667000000004E-2</v>
      </c>
      <c r="H444" s="16">
        <v>6</v>
      </c>
    </row>
    <row r="445" spans="1:8" ht="21" customHeight="1" x14ac:dyDescent="0.2">
      <c r="A445" s="7" t="s">
        <v>389</v>
      </c>
      <c r="B445" s="23">
        <f t="shared" ref="B445:H445" si="62">SUM(B446:B457)</f>
        <v>111</v>
      </c>
      <c r="C445" s="23">
        <f t="shared" si="62"/>
        <v>4</v>
      </c>
      <c r="D445" s="23">
        <f t="shared" si="62"/>
        <v>107</v>
      </c>
      <c r="E445" s="23">
        <f t="shared" si="62"/>
        <v>1017</v>
      </c>
      <c r="F445" s="23">
        <f t="shared" si="62"/>
        <v>587</v>
      </c>
      <c r="G445" s="24">
        <f t="shared" si="62"/>
        <v>3.5333333329999999</v>
      </c>
      <c r="H445" s="28">
        <f t="shared" si="62"/>
        <v>400.29999999999995</v>
      </c>
    </row>
    <row r="446" spans="1:8" ht="15" customHeight="1" x14ac:dyDescent="0.2">
      <c r="A446" s="7" t="s">
        <v>602</v>
      </c>
      <c r="B446" s="15">
        <v>7</v>
      </c>
      <c r="C446" s="15" t="s">
        <v>16</v>
      </c>
      <c r="D446" s="15">
        <v>7</v>
      </c>
      <c r="E446" s="15">
        <v>12</v>
      </c>
      <c r="F446" s="15">
        <v>11</v>
      </c>
      <c r="G446" s="25">
        <v>3.9999999999999994E-2</v>
      </c>
      <c r="H446" s="16">
        <v>18</v>
      </c>
    </row>
    <row r="447" spans="1:8" ht="15" customHeight="1" x14ac:dyDescent="0.2">
      <c r="A447" s="7" t="s">
        <v>390</v>
      </c>
      <c r="B447" s="15">
        <v>8</v>
      </c>
      <c r="C447" s="15">
        <v>1</v>
      </c>
      <c r="D447" s="15">
        <v>7</v>
      </c>
      <c r="E447" s="15">
        <v>63</v>
      </c>
      <c r="F447" s="15">
        <v>57</v>
      </c>
      <c r="G447" s="25">
        <v>0.16666666699999999</v>
      </c>
      <c r="H447" s="16">
        <v>17.25</v>
      </c>
    </row>
    <row r="448" spans="1:8" ht="15" customHeight="1" x14ac:dyDescent="0.2">
      <c r="A448" s="7" t="s">
        <v>391</v>
      </c>
      <c r="B448" s="15">
        <v>3</v>
      </c>
      <c r="C448" s="15" t="s">
        <v>16</v>
      </c>
      <c r="D448" s="15">
        <v>3</v>
      </c>
      <c r="E448" s="15">
        <v>10</v>
      </c>
      <c r="F448" s="15">
        <v>6</v>
      </c>
      <c r="G448" s="25">
        <v>3.3333333999999999E-2</v>
      </c>
      <c r="H448" s="16">
        <v>3</v>
      </c>
    </row>
    <row r="449" spans="1:8" ht="15" customHeight="1" x14ac:dyDescent="0.2">
      <c r="A449" s="7" t="s">
        <v>392</v>
      </c>
      <c r="B449" s="15">
        <v>9</v>
      </c>
      <c r="C449" s="15">
        <v>1</v>
      </c>
      <c r="D449" s="15">
        <v>8</v>
      </c>
      <c r="E449" s="15">
        <v>90.000000000000014</v>
      </c>
      <c r="F449" s="15">
        <v>25</v>
      </c>
      <c r="G449" s="25">
        <v>0.48000000000000009</v>
      </c>
      <c r="H449" s="16">
        <v>12.75</v>
      </c>
    </row>
    <row r="450" spans="1:8" ht="15" customHeight="1" x14ac:dyDescent="0.2">
      <c r="A450" s="7" t="s">
        <v>393</v>
      </c>
      <c r="B450" s="15">
        <v>32</v>
      </c>
      <c r="C450" s="15">
        <v>1</v>
      </c>
      <c r="D450" s="15">
        <v>31</v>
      </c>
      <c r="E450" s="15">
        <v>354</v>
      </c>
      <c r="F450" s="15">
        <v>133</v>
      </c>
      <c r="G450" s="25">
        <v>1.2099999989999999</v>
      </c>
      <c r="H450" s="16">
        <v>176.94999999999993</v>
      </c>
    </row>
    <row r="451" spans="1:8" ht="15" customHeight="1" x14ac:dyDescent="0.2">
      <c r="A451" s="7" t="s">
        <v>345</v>
      </c>
      <c r="B451" s="15">
        <v>14</v>
      </c>
      <c r="C451" s="15" t="s">
        <v>16</v>
      </c>
      <c r="D451" s="15">
        <v>14</v>
      </c>
      <c r="E451" s="15">
        <v>53.999999999999993</v>
      </c>
      <c r="F451" s="15">
        <v>24</v>
      </c>
      <c r="G451" s="25">
        <v>0.18333333200000002</v>
      </c>
      <c r="H451" s="16">
        <v>50</v>
      </c>
    </row>
    <row r="452" spans="1:8" ht="15" customHeight="1" x14ac:dyDescent="0.2">
      <c r="A452" s="7" t="s">
        <v>394</v>
      </c>
      <c r="B452" s="15">
        <v>9</v>
      </c>
      <c r="C452" s="15">
        <v>1</v>
      </c>
      <c r="D452" s="15">
        <v>8</v>
      </c>
      <c r="E452" s="15">
        <v>302</v>
      </c>
      <c r="F452" s="15">
        <v>252</v>
      </c>
      <c r="G452" s="25">
        <v>0.98666666699999994</v>
      </c>
      <c r="H452" s="16">
        <v>79.150000000000006</v>
      </c>
    </row>
    <row r="453" spans="1:8" ht="15" customHeight="1" x14ac:dyDescent="0.2">
      <c r="A453" s="7" t="s">
        <v>395</v>
      </c>
      <c r="B453" s="15">
        <v>5</v>
      </c>
      <c r="C453" s="15" t="s">
        <v>16</v>
      </c>
      <c r="D453" s="15">
        <v>5</v>
      </c>
      <c r="E453" s="15">
        <v>10</v>
      </c>
      <c r="F453" s="15">
        <v>8</v>
      </c>
      <c r="G453" s="25">
        <v>3.3333333999999999E-2</v>
      </c>
      <c r="H453" s="16">
        <v>5.6</v>
      </c>
    </row>
    <row r="454" spans="1:8" ht="15" customHeight="1" x14ac:dyDescent="0.2">
      <c r="A454" s="7" t="s">
        <v>396</v>
      </c>
      <c r="B454" s="15">
        <v>6</v>
      </c>
      <c r="C454" s="15" t="s">
        <v>16</v>
      </c>
      <c r="D454" s="15">
        <v>6</v>
      </c>
      <c r="E454" s="15">
        <v>43</v>
      </c>
      <c r="F454" s="15">
        <v>18</v>
      </c>
      <c r="G454" s="25">
        <v>0.13</v>
      </c>
      <c r="H454" s="16">
        <v>9.2000000000000028</v>
      </c>
    </row>
    <row r="455" spans="1:8" ht="15" customHeight="1" x14ac:dyDescent="0.2">
      <c r="A455" s="7" t="s">
        <v>397</v>
      </c>
      <c r="B455" s="15">
        <v>6</v>
      </c>
      <c r="C455" s="15" t="s">
        <v>16</v>
      </c>
      <c r="D455" s="15">
        <v>6</v>
      </c>
      <c r="E455" s="15">
        <v>9</v>
      </c>
      <c r="F455" s="15">
        <v>8</v>
      </c>
      <c r="G455" s="25">
        <v>2.9999998999999999E-2</v>
      </c>
      <c r="H455" s="16">
        <v>7.1000000000000014</v>
      </c>
    </row>
    <row r="456" spans="1:8" ht="15" customHeight="1" x14ac:dyDescent="0.2">
      <c r="A456" s="7" t="s">
        <v>398</v>
      </c>
      <c r="B456" s="15">
        <v>8</v>
      </c>
      <c r="C456" s="15" t="s">
        <v>16</v>
      </c>
      <c r="D456" s="15">
        <v>8</v>
      </c>
      <c r="E456" s="15">
        <v>46</v>
      </c>
      <c r="F456" s="15">
        <v>28</v>
      </c>
      <c r="G456" s="25">
        <v>0.15666666700000001</v>
      </c>
      <c r="H456" s="16">
        <v>18</v>
      </c>
    </row>
    <row r="457" spans="1:8" ht="15" customHeight="1" x14ac:dyDescent="0.2">
      <c r="A457" s="7" t="s">
        <v>163</v>
      </c>
      <c r="B457" s="15">
        <v>4</v>
      </c>
      <c r="C457" s="15" t="s">
        <v>16</v>
      </c>
      <c r="D457" s="15">
        <v>4</v>
      </c>
      <c r="E457" s="15">
        <v>24</v>
      </c>
      <c r="F457" s="15">
        <v>17</v>
      </c>
      <c r="G457" s="25">
        <v>8.3333334000000009E-2</v>
      </c>
      <c r="H457" s="16">
        <v>3.3000000000000003</v>
      </c>
    </row>
    <row r="458" spans="1:8" ht="21" customHeight="1" x14ac:dyDescent="0.2">
      <c r="A458" s="7" t="s">
        <v>399</v>
      </c>
      <c r="B458" s="23">
        <f t="shared" ref="B458:H458" si="63">SUM(B459:B466)</f>
        <v>43</v>
      </c>
      <c r="C458" s="23">
        <f t="shared" si="63"/>
        <v>5</v>
      </c>
      <c r="D458" s="23">
        <f t="shared" si="63"/>
        <v>38</v>
      </c>
      <c r="E458" s="23">
        <f t="shared" si="63"/>
        <v>172</v>
      </c>
      <c r="F458" s="23">
        <f t="shared" si="63"/>
        <v>130</v>
      </c>
      <c r="G458" s="24">
        <f t="shared" si="63"/>
        <v>0.59333332999999999</v>
      </c>
      <c r="H458" s="28">
        <f t="shared" si="63"/>
        <v>100</v>
      </c>
    </row>
    <row r="459" spans="1:8" ht="15" customHeight="1" x14ac:dyDescent="0.2">
      <c r="A459" s="7" t="s">
        <v>603</v>
      </c>
      <c r="B459" s="15">
        <v>5</v>
      </c>
      <c r="C459" s="15" t="s">
        <v>16</v>
      </c>
      <c r="D459" s="15">
        <v>5</v>
      </c>
      <c r="E459" s="15">
        <v>7</v>
      </c>
      <c r="F459" s="15">
        <v>4</v>
      </c>
      <c r="G459" s="25">
        <v>2.3333333000000001E-2</v>
      </c>
      <c r="H459" s="16">
        <v>10</v>
      </c>
    </row>
    <row r="460" spans="1:8" ht="15" customHeight="1" x14ac:dyDescent="0.2">
      <c r="A460" s="7" t="s">
        <v>400</v>
      </c>
      <c r="B460" s="15">
        <v>2</v>
      </c>
      <c r="C460" s="15" t="s">
        <v>16</v>
      </c>
      <c r="D460" s="15">
        <v>2</v>
      </c>
      <c r="E460" s="15">
        <v>7</v>
      </c>
      <c r="F460" s="15">
        <v>7</v>
      </c>
      <c r="G460" s="25">
        <v>2.3333332999999998E-2</v>
      </c>
      <c r="H460" s="16">
        <v>6</v>
      </c>
    </row>
    <row r="461" spans="1:8" ht="15" customHeight="1" x14ac:dyDescent="0.2">
      <c r="A461" s="7" t="s">
        <v>401</v>
      </c>
      <c r="B461" s="15">
        <v>2</v>
      </c>
      <c r="C461" s="15">
        <v>1</v>
      </c>
      <c r="D461" s="15">
        <v>1</v>
      </c>
      <c r="E461" s="15">
        <v>7</v>
      </c>
      <c r="F461" s="15">
        <v>2</v>
      </c>
      <c r="G461" s="25">
        <v>2.6666667000000002E-2</v>
      </c>
      <c r="H461" s="16">
        <v>3</v>
      </c>
    </row>
    <row r="462" spans="1:8" ht="15" customHeight="1" x14ac:dyDescent="0.2">
      <c r="A462" s="7" t="s">
        <v>55</v>
      </c>
      <c r="B462" s="15">
        <v>1</v>
      </c>
      <c r="C462" s="15" t="s">
        <v>16</v>
      </c>
      <c r="D462" s="15">
        <v>1</v>
      </c>
      <c r="E462" s="15">
        <v>1</v>
      </c>
      <c r="F462" s="15">
        <v>1</v>
      </c>
      <c r="G462" s="25">
        <v>3.333333E-3</v>
      </c>
      <c r="H462" s="16">
        <v>3</v>
      </c>
    </row>
    <row r="463" spans="1:8" ht="15" customHeight="1" x14ac:dyDescent="0.2">
      <c r="A463" s="7" t="s">
        <v>402</v>
      </c>
      <c r="B463" s="15">
        <v>7</v>
      </c>
      <c r="C463" s="15" t="s">
        <v>16</v>
      </c>
      <c r="D463" s="15">
        <v>7</v>
      </c>
      <c r="E463" s="15">
        <v>17</v>
      </c>
      <c r="F463" s="15">
        <v>6</v>
      </c>
      <c r="G463" s="25">
        <v>6.0000000000000005E-2</v>
      </c>
      <c r="H463" s="16">
        <v>9.6999999999999993</v>
      </c>
    </row>
    <row r="464" spans="1:8" ht="15" customHeight="1" x14ac:dyDescent="0.2">
      <c r="A464" s="7" t="s">
        <v>403</v>
      </c>
      <c r="B464" s="15">
        <v>10</v>
      </c>
      <c r="C464" s="15" t="s">
        <v>16</v>
      </c>
      <c r="D464" s="15">
        <v>10</v>
      </c>
      <c r="E464" s="15">
        <v>68</v>
      </c>
      <c r="F464" s="15">
        <v>63.999999999999993</v>
      </c>
      <c r="G464" s="25">
        <v>0.233333332</v>
      </c>
      <c r="H464" s="16">
        <v>23.2</v>
      </c>
    </row>
    <row r="465" spans="1:8" ht="15" customHeight="1" x14ac:dyDescent="0.2">
      <c r="A465" s="7" t="s">
        <v>404</v>
      </c>
      <c r="B465" s="15">
        <v>11</v>
      </c>
      <c r="C465" s="15">
        <v>4</v>
      </c>
      <c r="D465" s="15">
        <v>7</v>
      </c>
      <c r="E465" s="15">
        <v>37.999999999999993</v>
      </c>
      <c r="F465" s="15">
        <v>22</v>
      </c>
      <c r="G465" s="25">
        <v>0.12666666500000001</v>
      </c>
      <c r="H465" s="16">
        <v>19.999999999999996</v>
      </c>
    </row>
    <row r="466" spans="1:8" ht="15" customHeight="1" x14ac:dyDescent="0.2">
      <c r="A466" s="7" t="s">
        <v>405</v>
      </c>
      <c r="B466" s="15">
        <v>5</v>
      </c>
      <c r="C466" s="15" t="s">
        <v>16</v>
      </c>
      <c r="D466" s="15">
        <v>5</v>
      </c>
      <c r="E466" s="15">
        <v>27</v>
      </c>
      <c r="F466" s="15">
        <v>24</v>
      </c>
      <c r="G466" s="25">
        <v>9.6666666999999998E-2</v>
      </c>
      <c r="H466" s="16">
        <v>25.1</v>
      </c>
    </row>
    <row r="467" spans="1:8" ht="21" customHeight="1" x14ac:dyDescent="0.2">
      <c r="A467" s="7" t="s">
        <v>406</v>
      </c>
      <c r="B467" s="23">
        <f t="shared" ref="B467:H467" si="64">SUM(B468:B484)</f>
        <v>235</v>
      </c>
      <c r="C467" s="23">
        <f t="shared" si="64"/>
        <v>12</v>
      </c>
      <c r="D467" s="23">
        <f t="shared" si="64"/>
        <v>223</v>
      </c>
      <c r="E467" s="23">
        <f t="shared" si="64"/>
        <v>928</v>
      </c>
      <c r="F467" s="23">
        <f t="shared" si="64"/>
        <v>710</v>
      </c>
      <c r="G467" s="24">
        <f t="shared" si="64"/>
        <v>3.0566666550000003</v>
      </c>
      <c r="H467" s="28">
        <f t="shared" si="64"/>
        <v>720.85</v>
      </c>
    </row>
    <row r="468" spans="1:8" ht="15" customHeight="1" x14ac:dyDescent="0.2">
      <c r="A468" s="7" t="s">
        <v>407</v>
      </c>
      <c r="B468" s="15">
        <v>49</v>
      </c>
      <c r="C468" s="15" t="s">
        <v>16</v>
      </c>
      <c r="D468" s="15">
        <v>49</v>
      </c>
      <c r="E468" s="15">
        <v>84.000000000000014</v>
      </c>
      <c r="F468" s="15">
        <v>48</v>
      </c>
      <c r="G468" s="25">
        <v>0.27333332700000001</v>
      </c>
      <c r="H468" s="16">
        <v>106.98999999999997</v>
      </c>
    </row>
    <row r="469" spans="1:8" ht="15" customHeight="1" x14ac:dyDescent="0.2">
      <c r="A469" s="7" t="s">
        <v>408</v>
      </c>
      <c r="B469" s="15">
        <v>8</v>
      </c>
      <c r="C469" s="15" t="s">
        <v>16</v>
      </c>
      <c r="D469" s="15">
        <v>8</v>
      </c>
      <c r="E469" s="15">
        <v>14</v>
      </c>
      <c r="F469" s="15">
        <v>10</v>
      </c>
      <c r="G469" s="25">
        <v>4.3333333000000009E-2</v>
      </c>
      <c r="H469" s="16">
        <v>5.5499999999999989</v>
      </c>
    </row>
    <row r="470" spans="1:8" ht="15" customHeight="1" x14ac:dyDescent="0.2">
      <c r="A470" s="7" t="s">
        <v>409</v>
      </c>
      <c r="B470" s="15">
        <v>17</v>
      </c>
      <c r="C470" s="15" t="s">
        <v>16</v>
      </c>
      <c r="D470" s="15">
        <v>17</v>
      </c>
      <c r="E470" s="15">
        <v>87.000000000000028</v>
      </c>
      <c r="F470" s="15">
        <v>70</v>
      </c>
      <c r="G470" s="25">
        <v>0.30000000099999996</v>
      </c>
      <c r="H470" s="16">
        <v>46.900000000000006</v>
      </c>
    </row>
    <row r="471" spans="1:8" ht="15" customHeight="1" x14ac:dyDescent="0.2">
      <c r="A471" s="7" t="s">
        <v>410</v>
      </c>
      <c r="B471" s="15">
        <v>12</v>
      </c>
      <c r="C471" s="15" t="s">
        <v>16</v>
      </c>
      <c r="D471" s="15">
        <v>12</v>
      </c>
      <c r="E471" s="15">
        <v>89</v>
      </c>
      <c r="F471" s="15">
        <v>68</v>
      </c>
      <c r="G471" s="25">
        <v>0.28666666699999999</v>
      </c>
      <c r="H471" s="16">
        <v>95</v>
      </c>
    </row>
    <row r="472" spans="1:8" ht="15" customHeight="1" x14ac:dyDescent="0.2">
      <c r="A472" s="7" t="s">
        <v>411</v>
      </c>
      <c r="B472" s="15">
        <v>12</v>
      </c>
      <c r="C472" s="15">
        <v>1</v>
      </c>
      <c r="D472" s="15">
        <v>11</v>
      </c>
      <c r="E472" s="15">
        <v>46.999999999999986</v>
      </c>
      <c r="F472" s="15">
        <v>38</v>
      </c>
      <c r="G472" s="25">
        <v>0.163333333</v>
      </c>
      <c r="H472" s="16">
        <v>16</v>
      </c>
    </row>
    <row r="473" spans="1:8" ht="15" customHeight="1" x14ac:dyDescent="0.2">
      <c r="A473" s="7" t="s">
        <v>87</v>
      </c>
      <c r="B473" s="15">
        <v>27</v>
      </c>
      <c r="C473" s="15" t="s">
        <v>16</v>
      </c>
      <c r="D473" s="15">
        <v>27</v>
      </c>
      <c r="E473" s="15">
        <v>68</v>
      </c>
      <c r="F473" s="15">
        <v>59</v>
      </c>
      <c r="G473" s="25">
        <v>0.2266666640000001</v>
      </c>
      <c r="H473" s="16">
        <v>50.7</v>
      </c>
    </row>
    <row r="474" spans="1:8" ht="15" customHeight="1" x14ac:dyDescent="0.2">
      <c r="A474" s="7" t="s">
        <v>412</v>
      </c>
      <c r="B474" s="15">
        <v>1</v>
      </c>
      <c r="C474" s="15" t="s">
        <v>16</v>
      </c>
      <c r="D474" s="15">
        <v>1</v>
      </c>
      <c r="E474" s="15">
        <v>1</v>
      </c>
      <c r="F474" s="15" t="s">
        <v>16</v>
      </c>
      <c r="G474" s="25">
        <v>3.333333E-3</v>
      </c>
      <c r="H474" s="16" t="s">
        <v>16</v>
      </c>
    </row>
    <row r="475" spans="1:8" ht="15" customHeight="1" x14ac:dyDescent="0.2">
      <c r="A475" s="7" t="s">
        <v>413</v>
      </c>
      <c r="B475" s="15">
        <v>21</v>
      </c>
      <c r="C475" s="15">
        <v>5</v>
      </c>
      <c r="D475" s="15">
        <v>16</v>
      </c>
      <c r="E475" s="15">
        <v>68.999999999999986</v>
      </c>
      <c r="F475" s="15">
        <v>45.000000000000007</v>
      </c>
      <c r="G475" s="25">
        <v>0.23666666500000003</v>
      </c>
      <c r="H475" s="16">
        <v>31.259999999999991</v>
      </c>
    </row>
    <row r="476" spans="1:8" ht="15" customHeight="1" x14ac:dyDescent="0.2">
      <c r="A476" s="7" t="s">
        <v>414</v>
      </c>
      <c r="B476" s="15">
        <v>8</v>
      </c>
      <c r="C476" s="15">
        <v>2</v>
      </c>
      <c r="D476" s="15">
        <v>6</v>
      </c>
      <c r="E476" s="15">
        <v>26</v>
      </c>
      <c r="F476" s="15">
        <v>18</v>
      </c>
      <c r="G476" s="25">
        <v>9.3333332999999991E-2</v>
      </c>
      <c r="H476" s="16">
        <v>18</v>
      </c>
    </row>
    <row r="477" spans="1:8" ht="15" customHeight="1" x14ac:dyDescent="0.2">
      <c r="A477" s="7" t="s">
        <v>415</v>
      </c>
      <c r="B477" s="15">
        <v>32</v>
      </c>
      <c r="C477" s="15">
        <v>1</v>
      </c>
      <c r="D477" s="15">
        <v>31</v>
      </c>
      <c r="E477" s="15">
        <v>148.99999999999997</v>
      </c>
      <c r="F477" s="15">
        <v>121.00000000000001</v>
      </c>
      <c r="G477" s="25">
        <v>0.50333333300000005</v>
      </c>
      <c r="H477" s="16">
        <v>156.00000000000003</v>
      </c>
    </row>
    <row r="478" spans="1:8" ht="15" customHeight="1" x14ac:dyDescent="0.2">
      <c r="A478" s="7" t="s">
        <v>416</v>
      </c>
      <c r="B478" s="15">
        <v>1</v>
      </c>
      <c r="C478" s="15" t="s">
        <v>16</v>
      </c>
      <c r="D478" s="15">
        <v>1</v>
      </c>
      <c r="E478" s="15">
        <v>2</v>
      </c>
      <c r="F478" s="15" t="s">
        <v>16</v>
      </c>
      <c r="G478" s="25">
        <v>6.6666670000000003E-3</v>
      </c>
      <c r="H478" s="16" t="s">
        <v>16</v>
      </c>
    </row>
    <row r="479" spans="1:8" ht="15" customHeight="1" x14ac:dyDescent="0.2">
      <c r="A479" s="7" t="s">
        <v>417</v>
      </c>
      <c r="B479" s="15">
        <v>1</v>
      </c>
      <c r="C479" s="15" t="s">
        <v>16</v>
      </c>
      <c r="D479" s="15">
        <v>1</v>
      </c>
      <c r="E479" s="15">
        <v>2</v>
      </c>
      <c r="F479" s="15">
        <v>2</v>
      </c>
      <c r="G479" s="25">
        <v>6.6666670000000003E-3</v>
      </c>
      <c r="H479" s="16">
        <v>2</v>
      </c>
    </row>
    <row r="480" spans="1:8" ht="15" customHeight="1" x14ac:dyDescent="0.2">
      <c r="A480" s="7" t="s">
        <v>418</v>
      </c>
      <c r="B480" s="15">
        <v>18</v>
      </c>
      <c r="C480" s="15" t="s">
        <v>16</v>
      </c>
      <c r="D480" s="15">
        <v>18</v>
      </c>
      <c r="E480" s="15">
        <v>121</v>
      </c>
      <c r="F480" s="15">
        <v>118.00000000000001</v>
      </c>
      <c r="G480" s="25">
        <v>0.40333333300000007</v>
      </c>
      <c r="H480" s="16">
        <v>69.749999999999986</v>
      </c>
    </row>
    <row r="481" spans="1:8" ht="15" customHeight="1" x14ac:dyDescent="0.2">
      <c r="A481" s="7" t="s">
        <v>419</v>
      </c>
      <c r="B481" s="15">
        <v>3</v>
      </c>
      <c r="C481" s="15">
        <v>1</v>
      </c>
      <c r="D481" s="15">
        <v>2</v>
      </c>
      <c r="E481" s="15">
        <v>22</v>
      </c>
      <c r="F481" s="15">
        <v>4</v>
      </c>
      <c r="G481" s="25">
        <v>7.6666666000000008E-2</v>
      </c>
      <c r="H481" s="16">
        <v>8</v>
      </c>
    </row>
    <row r="482" spans="1:8" ht="15" customHeight="1" x14ac:dyDescent="0.2">
      <c r="A482" s="7" t="s">
        <v>420</v>
      </c>
      <c r="B482" s="15">
        <v>12</v>
      </c>
      <c r="C482" s="15" t="s">
        <v>16</v>
      </c>
      <c r="D482" s="15">
        <v>12</v>
      </c>
      <c r="E482" s="15">
        <v>87</v>
      </c>
      <c r="F482" s="15">
        <v>71.000000000000014</v>
      </c>
      <c r="G482" s="25">
        <v>0.28333333300000002</v>
      </c>
      <c r="H482" s="16">
        <v>60.5</v>
      </c>
    </row>
    <row r="483" spans="1:8" ht="15" customHeight="1" x14ac:dyDescent="0.2">
      <c r="A483" s="7" t="s">
        <v>421</v>
      </c>
      <c r="B483" s="15">
        <v>4</v>
      </c>
      <c r="C483" s="15">
        <v>2</v>
      </c>
      <c r="D483" s="15">
        <v>2</v>
      </c>
      <c r="E483" s="15">
        <v>29</v>
      </c>
      <c r="F483" s="15">
        <v>7</v>
      </c>
      <c r="G483" s="25">
        <v>6.3333333999999991E-2</v>
      </c>
      <c r="H483" s="16">
        <v>6</v>
      </c>
    </row>
    <row r="484" spans="1:8" ht="15" customHeight="1" x14ac:dyDescent="0.2">
      <c r="A484" s="7" t="s">
        <v>62</v>
      </c>
      <c r="B484" s="15">
        <v>9</v>
      </c>
      <c r="C484" s="15" t="s">
        <v>16</v>
      </c>
      <c r="D484" s="15">
        <v>9</v>
      </c>
      <c r="E484" s="15">
        <v>31</v>
      </c>
      <c r="F484" s="15">
        <v>31</v>
      </c>
      <c r="G484" s="25">
        <v>8.6666665999999976E-2</v>
      </c>
      <c r="H484" s="16">
        <v>48.2</v>
      </c>
    </row>
    <row r="485" spans="1:8" ht="21" customHeight="1" x14ac:dyDescent="0.2">
      <c r="A485" s="7" t="s">
        <v>422</v>
      </c>
      <c r="B485" s="23">
        <f t="shared" ref="B485:H485" si="65">SUM(B486:B492)</f>
        <v>44</v>
      </c>
      <c r="C485" s="23">
        <f t="shared" si="65"/>
        <v>1</v>
      </c>
      <c r="D485" s="23">
        <f t="shared" si="65"/>
        <v>43</v>
      </c>
      <c r="E485" s="23">
        <f t="shared" si="65"/>
        <v>115</v>
      </c>
      <c r="F485" s="23">
        <f t="shared" si="65"/>
        <v>89</v>
      </c>
      <c r="G485" s="24">
        <f t="shared" si="65"/>
        <v>0.69666666100000008</v>
      </c>
      <c r="H485" s="28">
        <f t="shared" si="65"/>
        <v>124.75</v>
      </c>
    </row>
    <row r="486" spans="1:8" ht="15" customHeight="1" x14ac:dyDescent="0.2">
      <c r="A486" s="7" t="s">
        <v>604</v>
      </c>
      <c r="B486" s="15">
        <v>6</v>
      </c>
      <c r="C486" s="15" t="s">
        <v>16</v>
      </c>
      <c r="D486" s="15">
        <v>6</v>
      </c>
      <c r="E486" s="15">
        <v>10</v>
      </c>
      <c r="F486" s="15">
        <v>9</v>
      </c>
      <c r="G486" s="25">
        <v>3.3333333E-2</v>
      </c>
      <c r="H486" s="16">
        <v>19.5</v>
      </c>
    </row>
    <row r="487" spans="1:8" ht="15" customHeight="1" x14ac:dyDescent="0.2">
      <c r="A487" s="7" t="s">
        <v>423</v>
      </c>
      <c r="B487" s="15">
        <v>1</v>
      </c>
      <c r="C487" s="15" t="s">
        <v>16</v>
      </c>
      <c r="D487" s="15">
        <v>1</v>
      </c>
      <c r="E487" s="15">
        <v>5</v>
      </c>
      <c r="F487" s="15">
        <v>5</v>
      </c>
      <c r="G487" s="25">
        <v>0.02</v>
      </c>
      <c r="H487" s="16">
        <v>10</v>
      </c>
    </row>
    <row r="488" spans="1:8" ht="15" customHeight="1" x14ac:dyDescent="0.2">
      <c r="A488" s="7" t="s">
        <v>424</v>
      </c>
      <c r="B488" s="15">
        <v>3</v>
      </c>
      <c r="C488" s="15" t="s">
        <v>16</v>
      </c>
      <c r="D488" s="15">
        <v>3</v>
      </c>
      <c r="E488" s="15">
        <v>3</v>
      </c>
      <c r="F488" s="15">
        <v>3</v>
      </c>
      <c r="G488" s="25">
        <v>9.999998999999999E-3</v>
      </c>
      <c r="H488" s="16">
        <v>6</v>
      </c>
    </row>
    <row r="489" spans="1:8" ht="15" customHeight="1" x14ac:dyDescent="0.2">
      <c r="A489" s="7" t="s">
        <v>425</v>
      </c>
      <c r="B489" s="15">
        <v>6</v>
      </c>
      <c r="C489" s="15" t="s">
        <v>16</v>
      </c>
      <c r="D489" s="15">
        <v>6</v>
      </c>
      <c r="E489" s="15">
        <v>10</v>
      </c>
      <c r="F489" s="15">
        <v>6.9999999999999991</v>
      </c>
      <c r="G489" s="25">
        <v>3.3333332E-2</v>
      </c>
      <c r="H489" s="16">
        <v>17</v>
      </c>
    </row>
    <row r="490" spans="1:8" ht="15" customHeight="1" x14ac:dyDescent="0.2">
      <c r="A490" s="7" t="s">
        <v>426</v>
      </c>
      <c r="B490" s="15">
        <v>1</v>
      </c>
      <c r="C490" s="15">
        <v>1</v>
      </c>
      <c r="D490" s="15" t="s">
        <v>16</v>
      </c>
      <c r="E490" s="15">
        <v>25</v>
      </c>
      <c r="F490" s="15">
        <v>25</v>
      </c>
      <c r="G490" s="25">
        <v>0.4</v>
      </c>
      <c r="H490" s="16">
        <v>6.25</v>
      </c>
    </row>
    <row r="491" spans="1:8" ht="15" customHeight="1" x14ac:dyDescent="0.2">
      <c r="A491" s="7" t="s">
        <v>427</v>
      </c>
      <c r="B491" s="15">
        <v>4</v>
      </c>
      <c r="C491" s="15" t="s">
        <v>16</v>
      </c>
      <c r="D491" s="15">
        <v>4</v>
      </c>
      <c r="E491" s="15">
        <v>6</v>
      </c>
      <c r="F491" s="15">
        <v>5</v>
      </c>
      <c r="G491" s="25">
        <v>0.02</v>
      </c>
      <c r="H491" s="16">
        <v>9</v>
      </c>
    </row>
    <row r="492" spans="1:8" ht="15" customHeight="1" x14ac:dyDescent="0.2">
      <c r="A492" s="7" t="s">
        <v>306</v>
      </c>
      <c r="B492" s="17">
        <v>23</v>
      </c>
      <c r="C492" s="17" t="s">
        <v>16</v>
      </c>
      <c r="D492" s="17">
        <v>23</v>
      </c>
      <c r="E492" s="17">
        <v>55.999999999999993</v>
      </c>
      <c r="F492" s="17">
        <v>35</v>
      </c>
      <c r="G492" s="26">
        <v>0.17999999700000005</v>
      </c>
      <c r="H492" s="18">
        <v>57</v>
      </c>
    </row>
    <row r="493" spans="1:8" ht="21" customHeight="1" x14ac:dyDescent="0.2">
      <c r="A493" s="7" t="s">
        <v>13</v>
      </c>
      <c r="B493" s="23">
        <f t="shared" ref="B493:H493" si="66">+B494+B500+B513+B521+B529+B542+B548+B554+B561+B570+B587+B600</f>
        <v>2710</v>
      </c>
      <c r="C493" s="23">
        <f t="shared" si="66"/>
        <v>135</v>
      </c>
      <c r="D493" s="23">
        <f t="shared" si="66"/>
        <v>2575</v>
      </c>
      <c r="E493" s="23">
        <f t="shared" si="66"/>
        <v>7210</v>
      </c>
      <c r="F493" s="23">
        <f t="shared" si="66"/>
        <v>4979</v>
      </c>
      <c r="G493" s="24">
        <f t="shared" si="66"/>
        <v>29.843666433000003</v>
      </c>
      <c r="H493" s="28">
        <f t="shared" si="66"/>
        <v>6312.8700000000008</v>
      </c>
    </row>
    <row r="494" spans="1:8" ht="21" customHeight="1" x14ac:dyDescent="0.2">
      <c r="A494" s="7" t="s">
        <v>428</v>
      </c>
      <c r="B494" s="23">
        <f t="shared" ref="B494:H494" si="67">SUM(B495:B499)</f>
        <v>255</v>
      </c>
      <c r="C494" s="23">
        <f t="shared" si="67"/>
        <v>4</v>
      </c>
      <c r="D494" s="23">
        <f t="shared" si="67"/>
        <v>251</v>
      </c>
      <c r="E494" s="23">
        <f t="shared" si="67"/>
        <v>548</v>
      </c>
      <c r="F494" s="23">
        <f t="shared" si="67"/>
        <v>408.00000000000006</v>
      </c>
      <c r="G494" s="24">
        <f t="shared" si="67"/>
        <v>1.8599999679999999</v>
      </c>
      <c r="H494" s="28">
        <f t="shared" si="67"/>
        <v>543.09999999999991</v>
      </c>
    </row>
    <row r="495" spans="1:8" ht="15" customHeight="1" x14ac:dyDescent="0.2">
      <c r="A495" s="7" t="s">
        <v>605</v>
      </c>
      <c r="B495" s="15">
        <v>86</v>
      </c>
      <c r="C495" s="15">
        <v>4</v>
      </c>
      <c r="D495" s="15">
        <v>82</v>
      </c>
      <c r="E495" s="15">
        <v>171</v>
      </c>
      <c r="F495" s="15">
        <v>134.00000000000006</v>
      </c>
      <c r="G495" s="25">
        <v>0.57999998600000002</v>
      </c>
      <c r="H495" s="16">
        <v>169.69999999999993</v>
      </c>
    </row>
    <row r="496" spans="1:8" ht="15" customHeight="1" x14ac:dyDescent="0.2">
      <c r="A496" s="7" t="s">
        <v>429</v>
      </c>
      <c r="B496" s="15">
        <v>32</v>
      </c>
      <c r="C496" s="15" t="s">
        <v>16</v>
      </c>
      <c r="D496" s="15">
        <v>32</v>
      </c>
      <c r="E496" s="15">
        <v>80.999999999999986</v>
      </c>
      <c r="F496" s="15">
        <v>68.000000000000014</v>
      </c>
      <c r="G496" s="25">
        <v>0.2733333329999999</v>
      </c>
      <c r="H496" s="16">
        <v>68.850000000000009</v>
      </c>
    </row>
    <row r="497" spans="1:8" ht="15" customHeight="1" x14ac:dyDescent="0.2">
      <c r="A497" s="7" t="s">
        <v>430</v>
      </c>
      <c r="B497" s="15">
        <v>34</v>
      </c>
      <c r="C497" s="15" t="s">
        <v>16</v>
      </c>
      <c r="D497" s="15">
        <v>34</v>
      </c>
      <c r="E497" s="15">
        <v>94</v>
      </c>
      <c r="F497" s="15">
        <v>47.000000000000014</v>
      </c>
      <c r="G497" s="25">
        <v>0.32666666400000005</v>
      </c>
      <c r="H497" s="16">
        <v>69</v>
      </c>
    </row>
    <row r="498" spans="1:8" ht="15" customHeight="1" x14ac:dyDescent="0.2">
      <c r="A498" s="7" t="s">
        <v>431</v>
      </c>
      <c r="B498" s="15">
        <v>16</v>
      </c>
      <c r="C498" s="15" t="s">
        <v>16</v>
      </c>
      <c r="D498" s="15">
        <v>16</v>
      </c>
      <c r="E498" s="15">
        <v>68.999999999999986</v>
      </c>
      <c r="F498" s="15">
        <v>64</v>
      </c>
      <c r="G498" s="25">
        <v>0.236666666</v>
      </c>
      <c r="H498" s="16">
        <v>43</v>
      </c>
    </row>
    <row r="499" spans="1:8" ht="15" customHeight="1" x14ac:dyDescent="0.2">
      <c r="A499" s="7" t="s">
        <v>432</v>
      </c>
      <c r="B499" s="15">
        <v>87</v>
      </c>
      <c r="C499" s="15" t="s">
        <v>16</v>
      </c>
      <c r="D499" s="15">
        <v>87</v>
      </c>
      <c r="E499" s="15">
        <v>133.00000000000003</v>
      </c>
      <c r="F499" s="15">
        <v>94.999999999999986</v>
      </c>
      <c r="G499" s="25">
        <v>0.44333331900000006</v>
      </c>
      <c r="H499" s="16">
        <v>192.5499999999999</v>
      </c>
    </row>
    <row r="500" spans="1:8" ht="21" customHeight="1" x14ac:dyDescent="0.2">
      <c r="A500" s="7" t="s">
        <v>433</v>
      </c>
      <c r="B500" s="23">
        <f t="shared" ref="B500:H500" si="68">SUM(B501:B512)</f>
        <v>309</v>
      </c>
      <c r="C500" s="23">
        <f t="shared" si="68"/>
        <v>9</v>
      </c>
      <c r="D500" s="23">
        <f t="shared" si="68"/>
        <v>300</v>
      </c>
      <c r="E500" s="23">
        <f t="shared" si="68"/>
        <v>957</v>
      </c>
      <c r="F500" s="23">
        <f t="shared" si="68"/>
        <v>598.00000000000011</v>
      </c>
      <c r="G500" s="24">
        <f t="shared" si="68"/>
        <v>3.1699999879999998</v>
      </c>
      <c r="H500" s="28">
        <f t="shared" si="68"/>
        <v>889.04999999999984</v>
      </c>
    </row>
    <row r="501" spans="1:8" ht="15" customHeight="1" x14ac:dyDescent="0.2">
      <c r="A501" s="7" t="s">
        <v>606</v>
      </c>
      <c r="B501" s="15">
        <v>22</v>
      </c>
      <c r="C501" s="15">
        <v>2</v>
      </c>
      <c r="D501" s="15">
        <v>20</v>
      </c>
      <c r="E501" s="15">
        <v>80</v>
      </c>
      <c r="F501" s="15">
        <v>43.999999999999993</v>
      </c>
      <c r="G501" s="25">
        <v>0.28333333199999999</v>
      </c>
      <c r="H501" s="16">
        <v>54.999999999999993</v>
      </c>
    </row>
    <row r="502" spans="1:8" ht="15" customHeight="1" x14ac:dyDescent="0.2">
      <c r="A502" s="7" t="s">
        <v>434</v>
      </c>
      <c r="B502" s="15">
        <v>6</v>
      </c>
      <c r="C502" s="15">
        <v>2</v>
      </c>
      <c r="D502" s="15">
        <v>4</v>
      </c>
      <c r="E502" s="15">
        <v>46</v>
      </c>
      <c r="F502" s="15">
        <v>42</v>
      </c>
      <c r="G502" s="25">
        <v>0.146666666</v>
      </c>
      <c r="H502" s="16">
        <v>22.5</v>
      </c>
    </row>
    <row r="503" spans="1:8" ht="15" customHeight="1" x14ac:dyDescent="0.2">
      <c r="A503" s="7" t="s">
        <v>435</v>
      </c>
      <c r="B503" s="15">
        <v>3</v>
      </c>
      <c r="C503" s="15" t="s">
        <v>16</v>
      </c>
      <c r="D503" s="15">
        <v>3</v>
      </c>
      <c r="E503" s="15">
        <v>14</v>
      </c>
      <c r="F503" s="15">
        <v>2</v>
      </c>
      <c r="G503" s="25">
        <v>4.6666667000000009E-2</v>
      </c>
      <c r="H503" s="16">
        <v>0.1</v>
      </c>
    </row>
    <row r="504" spans="1:8" ht="15" customHeight="1" x14ac:dyDescent="0.2">
      <c r="A504" s="7" t="s">
        <v>436</v>
      </c>
      <c r="B504" s="15">
        <v>4</v>
      </c>
      <c r="C504" s="15" t="s">
        <v>16</v>
      </c>
      <c r="D504" s="15">
        <v>4</v>
      </c>
      <c r="E504" s="15">
        <v>12</v>
      </c>
      <c r="F504" s="15">
        <v>8</v>
      </c>
      <c r="G504" s="25">
        <v>0.04</v>
      </c>
      <c r="H504" s="16">
        <v>12</v>
      </c>
    </row>
    <row r="505" spans="1:8" ht="15" customHeight="1" x14ac:dyDescent="0.2">
      <c r="A505" s="7" t="s">
        <v>66</v>
      </c>
      <c r="B505" s="15">
        <v>99</v>
      </c>
      <c r="C505" s="15" t="s">
        <v>16</v>
      </c>
      <c r="D505" s="15">
        <v>99</v>
      </c>
      <c r="E505" s="15">
        <v>267</v>
      </c>
      <c r="F505" s="15">
        <v>178.00000000000006</v>
      </c>
      <c r="G505" s="25">
        <v>0.88000000099999998</v>
      </c>
      <c r="H505" s="16">
        <v>251.99999999999994</v>
      </c>
    </row>
    <row r="506" spans="1:8" ht="15" customHeight="1" x14ac:dyDescent="0.2">
      <c r="A506" s="7" t="s">
        <v>427</v>
      </c>
      <c r="B506" s="15">
        <v>63</v>
      </c>
      <c r="C506" s="15">
        <v>2</v>
      </c>
      <c r="D506" s="15">
        <v>61</v>
      </c>
      <c r="E506" s="15">
        <v>151</v>
      </c>
      <c r="F506" s="15">
        <v>117.00000000000003</v>
      </c>
      <c r="G506" s="25">
        <v>0.49666666200000004</v>
      </c>
      <c r="H506" s="16">
        <v>287.69999999999993</v>
      </c>
    </row>
    <row r="507" spans="1:8" ht="15" customHeight="1" x14ac:dyDescent="0.2">
      <c r="A507" s="7" t="s">
        <v>437</v>
      </c>
      <c r="B507" s="15">
        <v>2</v>
      </c>
      <c r="C507" s="15" t="s">
        <v>16</v>
      </c>
      <c r="D507" s="15">
        <v>2</v>
      </c>
      <c r="E507" s="15">
        <v>3</v>
      </c>
      <c r="F507" s="15" t="s">
        <v>16</v>
      </c>
      <c r="G507" s="25">
        <v>0.01</v>
      </c>
      <c r="H507" s="16" t="s">
        <v>16</v>
      </c>
    </row>
    <row r="508" spans="1:8" ht="15" customHeight="1" x14ac:dyDescent="0.2">
      <c r="A508" s="7" t="s">
        <v>438</v>
      </c>
      <c r="B508" s="15">
        <v>3</v>
      </c>
      <c r="C508" s="15" t="s">
        <v>16</v>
      </c>
      <c r="D508" s="15">
        <v>3</v>
      </c>
      <c r="E508" s="15">
        <v>14</v>
      </c>
      <c r="F508" s="15">
        <v>8</v>
      </c>
      <c r="G508" s="25">
        <v>4.3333333000000002E-2</v>
      </c>
      <c r="H508" s="16">
        <v>3</v>
      </c>
    </row>
    <row r="509" spans="1:8" ht="15" customHeight="1" x14ac:dyDescent="0.2">
      <c r="A509" s="7" t="s">
        <v>439</v>
      </c>
      <c r="B509" s="15">
        <v>16</v>
      </c>
      <c r="C509" s="15">
        <v>1</v>
      </c>
      <c r="D509" s="15">
        <v>15</v>
      </c>
      <c r="E509" s="15">
        <v>103</v>
      </c>
      <c r="F509" s="15">
        <v>28</v>
      </c>
      <c r="G509" s="25">
        <v>0.35333333400000005</v>
      </c>
      <c r="H509" s="16">
        <v>15</v>
      </c>
    </row>
    <row r="510" spans="1:8" ht="15" customHeight="1" x14ac:dyDescent="0.2">
      <c r="A510" s="7" t="s">
        <v>440</v>
      </c>
      <c r="B510" s="15">
        <v>19</v>
      </c>
      <c r="C510" s="15">
        <v>2</v>
      </c>
      <c r="D510" s="15">
        <v>17</v>
      </c>
      <c r="E510" s="15">
        <v>38</v>
      </c>
      <c r="F510" s="15">
        <v>31</v>
      </c>
      <c r="G510" s="25">
        <v>0.119999997</v>
      </c>
      <c r="H510" s="16">
        <v>38.999999999999993</v>
      </c>
    </row>
    <row r="511" spans="1:8" ht="15" customHeight="1" x14ac:dyDescent="0.2">
      <c r="A511" s="7" t="s">
        <v>441</v>
      </c>
      <c r="B511" s="15">
        <v>5</v>
      </c>
      <c r="C511" s="15" t="s">
        <v>16</v>
      </c>
      <c r="D511" s="15">
        <v>5</v>
      </c>
      <c r="E511" s="15">
        <v>19</v>
      </c>
      <c r="F511" s="15">
        <v>17</v>
      </c>
      <c r="G511" s="25">
        <v>5.6666666000000004E-2</v>
      </c>
      <c r="H511" s="16">
        <v>11.25</v>
      </c>
    </row>
    <row r="512" spans="1:8" ht="15" customHeight="1" x14ac:dyDescent="0.2">
      <c r="A512" s="7" t="s">
        <v>306</v>
      </c>
      <c r="B512" s="15">
        <v>67</v>
      </c>
      <c r="C512" s="15" t="s">
        <v>16</v>
      </c>
      <c r="D512" s="15">
        <v>67</v>
      </c>
      <c r="E512" s="15">
        <v>210.00000000000006</v>
      </c>
      <c r="F512" s="15">
        <v>123.00000000000001</v>
      </c>
      <c r="G512" s="25">
        <v>0.69333332999999975</v>
      </c>
      <c r="H512" s="16">
        <v>191.50000000000003</v>
      </c>
    </row>
    <row r="513" spans="1:8" ht="21" customHeight="1" x14ac:dyDescent="0.2">
      <c r="A513" s="7" t="s">
        <v>442</v>
      </c>
      <c r="B513" s="23">
        <f t="shared" ref="B513:H513" si="69">SUM(B514:B520)</f>
        <v>184</v>
      </c>
      <c r="C513" s="23">
        <f t="shared" si="69"/>
        <v>7</v>
      </c>
      <c r="D513" s="23">
        <f t="shared" si="69"/>
        <v>177</v>
      </c>
      <c r="E513" s="23">
        <f t="shared" si="69"/>
        <v>500</v>
      </c>
      <c r="F513" s="23">
        <f t="shared" si="69"/>
        <v>339</v>
      </c>
      <c r="G513" s="24">
        <f t="shared" si="69"/>
        <v>1.6566666539999999</v>
      </c>
      <c r="H513" s="28">
        <f t="shared" si="69"/>
        <v>373.65000000000003</v>
      </c>
    </row>
    <row r="514" spans="1:8" ht="15" customHeight="1" x14ac:dyDescent="0.2">
      <c r="A514" s="7" t="s">
        <v>607</v>
      </c>
      <c r="B514" s="15">
        <v>16</v>
      </c>
      <c r="C514" s="15" t="s">
        <v>16</v>
      </c>
      <c r="D514" s="15">
        <v>16</v>
      </c>
      <c r="E514" s="15">
        <v>69</v>
      </c>
      <c r="F514" s="15">
        <v>57</v>
      </c>
      <c r="G514" s="25">
        <v>0.23999999999999994</v>
      </c>
      <c r="H514" s="16">
        <v>36.200000000000003</v>
      </c>
    </row>
    <row r="515" spans="1:8" ht="15" customHeight="1" x14ac:dyDescent="0.2">
      <c r="A515" s="7" t="s">
        <v>443</v>
      </c>
      <c r="B515" s="15">
        <v>56</v>
      </c>
      <c r="C515" s="15">
        <v>1</v>
      </c>
      <c r="D515" s="15">
        <v>55</v>
      </c>
      <c r="E515" s="15">
        <v>138.99999999999997</v>
      </c>
      <c r="F515" s="15">
        <v>73.000000000000014</v>
      </c>
      <c r="G515" s="25">
        <v>0.4533333289999999</v>
      </c>
      <c r="H515" s="16">
        <v>105.5</v>
      </c>
    </row>
    <row r="516" spans="1:8" ht="15" customHeight="1" x14ac:dyDescent="0.2">
      <c r="A516" s="7" t="s">
        <v>444</v>
      </c>
      <c r="B516" s="15">
        <v>33</v>
      </c>
      <c r="C516" s="15">
        <v>1</v>
      </c>
      <c r="D516" s="15">
        <v>32</v>
      </c>
      <c r="E516" s="15">
        <v>105</v>
      </c>
      <c r="F516" s="15">
        <v>80</v>
      </c>
      <c r="G516" s="25">
        <v>0.35666666600000008</v>
      </c>
      <c r="H516" s="16">
        <v>49.51</v>
      </c>
    </row>
    <row r="517" spans="1:8" ht="15" customHeight="1" x14ac:dyDescent="0.2">
      <c r="A517" s="7" t="s">
        <v>445</v>
      </c>
      <c r="B517" s="15">
        <v>15</v>
      </c>
      <c r="C517" s="15" t="s">
        <v>16</v>
      </c>
      <c r="D517" s="15">
        <v>15</v>
      </c>
      <c r="E517" s="15">
        <v>37</v>
      </c>
      <c r="F517" s="15">
        <v>29.999999999999996</v>
      </c>
      <c r="G517" s="25">
        <v>0.123333332</v>
      </c>
      <c r="H517" s="16">
        <v>37.300000000000004</v>
      </c>
    </row>
    <row r="518" spans="1:8" ht="15" customHeight="1" x14ac:dyDescent="0.2">
      <c r="A518" s="7" t="s">
        <v>306</v>
      </c>
      <c r="B518" s="15">
        <v>28</v>
      </c>
      <c r="C518" s="15">
        <v>5</v>
      </c>
      <c r="D518" s="15">
        <v>23</v>
      </c>
      <c r="E518" s="15">
        <v>80</v>
      </c>
      <c r="F518" s="15">
        <v>53.999999999999993</v>
      </c>
      <c r="G518" s="25">
        <v>0.26000000000000006</v>
      </c>
      <c r="H518" s="16">
        <v>54.099999999999994</v>
      </c>
    </row>
    <row r="519" spans="1:8" ht="15" customHeight="1" x14ac:dyDescent="0.2">
      <c r="A519" s="7" t="s">
        <v>446</v>
      </c>
      <c r="B519" s="15">
        <v>14</v>
      </c>
      <c r="C519" s="15" t="s">
        <v>16</v>
      </c>
      <c r="D519" s="15">
        <v>14</v>
      </c>
      <c r="E519" s="15">
        <v>39.999999999999993</v>
      </c>
      <c r="F519" s="15">
        <v>25</v>
      </c>
      <c r="G519" s="25">
        <v>0.12333333200000002</v>
      </c>
      <c r="H519" s="16">
        <v>39</v>
      </c>
    </row>
    <row r="520" spans="1:8" ht="15" customHeight="1" x14ac:dyDescent="0.2">
      <c r="A520" s="7" t="s">
        <v>314</v>
      </c>
      <c r="B520" s="15">
        <v>22</v>
      </c>
      <c r="C520" s="15" t="s">
        <v>16</v>
      </c>
      <c r="D520" s="15">
        <v>22</v>
      </c>
      <c r="E520" s="15">
        <v>30.000000000000007</v>
      </c>
      <c r="F520" s="15">
        <v>20.000000000000004</v>
      </c>
      <c r="G520" s="25">
        <v>9.9999994999999994E-2</v>
      </c>
      <c r="H520" s="16">
        <v>52.040000000000013</v>
      </c>
    </row>
    <row r="521" spans="1:8" ht="21" customHeight="1" x14ac:dyDescent="0.2">
      <c r="A521" s="7" t="s">
        <v>447</v>
      </c>
      <c r="B521" s="23">
        <f t="shared" ref="B521:H521" si="70">SUM(B522:B528)</f>
        <v>280</v>
      </c>
      <c r="C521" s="23">
        <f t="shared" si="70"/>
        <v>5</v>
      </c>
      <c r="D521" s="23">
        <f t="shared" si="70"/>
        <v>275</v>
      </c>
      <c r="E521" s="23">
        <f t="shared" si="70"/>
        <v>548.99999999999989</v>
      </c>
      <c r="F521" s="23">
        <f t="shared" si="70"/>
        <v>352.00000000000011</v>
      </c>
      <c r="G521" s="24">
        <f t="shared" si="70"/>
        <v>3.2716666380000001</v>
      </c>
      <c r="H521" s="28">
        <f t="shared" si="70"/>
        <v>546.45000000000005</v>
      </c>
    </row>
    <row r="522" spans="1:8" ht="15" customHeight="1" x14ac:dyDescent="0.2">
      <c r="A522" s="7" t="s">
        <v>608</v>
      </c>
      <c r="B522" s="15">
        <v>73</v>
      </c>
      <c r="C522" s="15">
        <v>2</v>
      </c>
      <c r="D522" s="15">
        <v>71</v>
      </c>
      <c r="E522" s="15">
        <v>149.99999999999997</v>
      </c>
      <c r="F522" s="15">
        <v>78.000000000000014</v>
      </c>
      <c r="G522" s="25">
        <v>0.47833332499999998</v>
      </c>
      <c r="H522" s="16">
        <v>128.75000000000003</v>
      </c>
    </row>
    <row r="523" spans="1:8" ht="15" customHeight="1" x14ac:dyDescent="0.2">
      <c r="A523" s="7" t="s">
        <v>448</v>
      </c>
      <c r="B523" s="15">
        <v>31</v>
      </c>
      <c r="C523" s="15" t="s">
        <v>16</v>
      </c>
      <c r="D523" s="15">
        <v>31</v>
      </c>
      <c r="E523" s="15">
        <v>64</v>
      </c>
      <c r="F523" s="15">
        <v>49.000000000000014</v>
      </c>
      <c r="G523" s="25">
        <v>0.20333333000000001</v>
      </c>
      <c r="H523" s="16">
        <v>61.599999999999987</v>
      </c>
    </row>
    <row r="524" spans="1:8" ht="15" customHeight="1" x14ac:dyDescent="0.2">
      <c r="A524" s="7" t="s">
        <v>449</v>
      </c>
      <c r="B524" s="15">
        <v>32</v>
      </c>
      <c r="C524" s="15" t="s">
        <v>16</v>
      </c>
      <c r="D524" s="15">
        <v>32</v>
      </c>
      <c r="E524" s="15">
        <v>55.999999999999993</v>
      </c>
      <c r="F524" s="15">
        <v>32.000000000000007</v>
      </c>
      <c r="G524" s="25">
        <v>0.18999999800000003</v>
      </c>
      <c r="H524" s="16">
        <v>58.59999999999998</v>
      </c>
    </row>
    <row r="525" spans="1:8" ht="15" customHeight="1" x14ac:dyDescent="0.2">
      <c r="A525" s="7" t="s">
        <v>67</v>
      </c>
      <c r="B525" s="15">
        <v>60</v>
      </c>
      <c r="C525" s="15">
        <v>3</v>
      </c>
      <c r="D525" s="15">
        <v>57</v>
      </c>
      <c r="E525" s="15">
        <v>117</v>
      </c>
      <c r="F525" s="15">
        <v>84</v>
      </c>
      <c r="G525" s="25">
        <v>1.8766666599999999</v>
      </c>
      <c r="H525" s="16">
        <v>134.79999999999998</v>
      </c>
    </row>
    <row r="526" spans="1:8" ht="15" customHeight="1" x14ac:dyDescent="0.2">
      <c r="A526" s="7" t="s">
        <v>450</v>
      </c>
      <c r="B526" s="15">
        <v>12</v>
      </c>
      <c r="C526" s="15" t="s">
        <v>16</v>
      </c>
      <c r="D526" s="15">
        <v>12</v>
      </c>
      <c r="E526" s="15">
        <v>19</v>
      </c>
      <c r="F526" s="15">
        <v>6.0000000000000018</v>
      </c>
      <c r="G526" s="25">
        <v>5.6666663999999992E-2</v>
      </c>
      <c r="H526" s="16">
        <v>11.5</v>
      </c>
    </row>
    <row r="527" spans="1:8" ht="15" customHeight="1" x14ac:dyDescent="0.2">
      <c r="A527" s="7" t="s">
        <v>451</v>
      </c>
      <c r="B527" s="15">
        <v>31</v>
      </c>
      <c r="C527" s="15" t="s">
        <v>16</v>
      </c>
      <c r="D527" s="15">
        <v>31</v>
      </c>
      <c r="E527" s="15">
        <v>53.999999999999993</v>
      </c>
      <c r="F527" s="15">
        <v>38.000000000000007</v>
      </c>
      <c r="G527" s="25">
        <v>0.17666666300000003</v>
      </c>
      <c r="H527" s="16">
        <v>63.399999999999991</v>
      </c>
    </row>
    <row r="528" spans="1:8" ht="15" customHeight="1" x14ac:dyDescent="0.2">
      <c r="A528" s="7" t="s">
        <v>424</v>
      </c>
      <c r="B528" s="15">
        <v>41</v>
      </c>
      <c r="C528" s="15" t="s">
        <v>16</v>
      </c>
      <c r="D528" s="15">
        <v>41</v>
      </c>
      <c r="E528" s="15">
        <v>88.999999999999972</v>
      </c>
      <c r="F528" s="15">
        <v>65.000000000000028</v>
      </c>
      <c r="G528" s="25">
        <v>0.28999999800000004</v>
      </c>
      <c r="H528" s="16">
        <v>87.800000000000011</v>
      </c>
    </row>
    <row r="529" spans="1:8" ht="21" customHeight="1" x14ac:dyDescent="0.2">
      <c r="A529" s="7" t="s">
        <v>452</v>
      </c>
      <c r="B529" s="23">
        <f t="shared" ref="B529:H529" si="71">SUM(B530:B541)</f>
        <v>539</v>
      </c>
      <c r="C529" s="23">
        <f t="shared" si="71"/>
        <v>22</v>
      </c>
      <c r="D529" s="23">
        <f t="shared" si="71"/>
        <v>517</v>
      </c>
      <c r="E529" s="23">
        <f t="shared" si="71"/>
        <v>1517.0000000000002</v>
      </c>
      <c r="F529" s="23">
        <f t="shared" si="71"/>
        <v>1061</v>
      </c>
      <c r="G529" s="24">
        <f t="shared" si="71"/>
        <v>9.4466666190000002</v>
      </c>
      <c r="H529" s="28">
        <f t="shared" si="71"/>
        <v>1191.9599999999998</v>
      </c>
    </row>
    <row r="530" spans="1:8" ht="15" customHeight="1" x14ac:dyDescent="0.2">
      <c r="A530" s="7" t="s">
        <v>609</v>
      </c>
      <c r="B530" s="15">
        <v>90</v>
      </c>
      <c r="C530" s="15">
        <v>9</v>
      </c>
      <c r="D530" s="15">
        <v>81</v>
      </c>
      <c r="E530" s="15">
        <v>192.00000000000011</v>
      </c>
      <c r="F530" s="15">
        <v>113.00000000000001</v>
      </c>
      <c r="G530" s="25">
        <v>0.62999999299999998</v>
      </c>
      <c r="H530" s="16">
        <v>192.31999999999994</v>
      </c>
    </row>
    <row r="531" spans="1:8" ht="15" customHeight="1" x14ac:dyDescent="0.2">
      <c r="A531" s="7" t="s">
        <v>453</v>
      </c>
      <c r="B531" s="15">
        <v>71</v>
      </c>
      <c r="C531" s="15" t="s">
        <v>16</v>
      </c>
      <c r="D531" s="15">
        <v>71</v>
      </c>
      <c r="E531" s="15">
        <v>195.99999999999997</v>
      </c>
      <c r="F531" s="15">
        <v>143.00000000000006</v>
      </c>
      <c r="G531" s="25">
        <v>0.63666666000000016</v>
      </c>
      <c r="H531" s="16">
        <v>141.59999999999997</v>
      </c>
    </row>
    <row r="532" spans="1:8" ht="15" customHeight="1" x14ac:dyDescent="0.2">
      <c r="A532" s="7" t="s">
        <v>326</v>
      </c>
      <c r="B532" s="15">
        <v>12</v>
      </c>
      <c r="C532" s="15" t="s">
        <v>16</v>
      </c>
      <c r="D532" s="15">
        <v>12</v>
      </c>
      <c r="E532" s="15">
        <v>41</v>
      </c>
      <c r="F532" s="15">
        <v>32</v>
      </c>
      <c r="G532" s="25">
        <v>0.12666666700000001</v>
      </c>
      <c r="H532" s="16">
        <v>32.200000000000003</v>
      </c>
    </row>
    <row r="533" spans="1:8" ht="15" customHeight="1" x14ac:dyDescent="0.2">
      <c r="A533" s="7" t="s">
        <v>454</v>
      </c>
      <c r="B533" s="15">
        <v>79</v>
      </c>
      <c r="C533" s="15">
        <v>8</v>
      </c>
      <c r="D533" s="15">
        <v>71</v>
      </c>
      <c r="E533" s="15">
        <v>180.99999999999997</v>
      </c>
      <c r="F533" s="15">
        <v>142.00000000000003</v>
      </c>
      <c r="G533" s="25">
        <v>5.0266666610000001</v>
      </c>
      <c r="H533" s="16">
        <v>219.3</v>
      </c>
    </row>
    <row r="534" spans="1:8" ht="15" customHeight="1" x14ac:dyDescent="0.2">
      <c r="A534" s="7" t="s">
        <v>455</v>
      </c>
      <c r="B534" s="15">
        <v>112</v>
      </c>
      <c r="C534" s="15">
        <v>1</v>
      </c>
      <c r="D534" s="15">
        <v>111</v>
      </c>
      <c r="E534" s="15">
        <v>233.99999999999997</v>
      </c>
      <c r="F534" s="15">
        <v>127.99999999999997</v>
      </c>
      <c r="G534" s="25">
        <v>0.77666665400000001</v>
      </c>
      <c r="H534" s="16">
        <v>194.20000000000005</v>
      </c>
    </row>
    <row r="535" spans="1:8" ht="15" customHeight="1" x14ac:dyDescent="0.2">
      <c r="A535" s="7" t="s">
        <v>277</v>
      </c>
      <c r="B535" s="15">
        <v>68</v>
      </c>
      <c r="C535" s="15" t="s">
        <v>16</v>
      </c>
      <c r="D535" s="15">
        <v>68</v>
      </c>
      <c r="E535" s="15">
        <v>183.00000000000006</v>
      </c>
      <c r="F535" s="15">
        <v>119.00000000000001</v>
      </c>
      <c r="G535" s="25">
        <v>0.60999999500000002</v>
      </c>
      <c r="H535" s="16">
        <v>146.04</v>
      </c>
    </row>
    <row r="536" spans="1:8" ht="15" customHeight="1" x14ac:dyDescent="0.2">
      <c r="A536" s="7" t="s">
        <v>456</v>
      </c>
      <c r="B536" s="15">
        <v>24</v>
      </c>
      <c r="C536" s="15" t="s">
        <v>16</v>
      </c>
      <c r="D536" s="15">
        <v>24</v>
      </c>
      <c r="E536" s="15">
        <v>74.000000000000014</v>
      </c>
      <c r="F536" s="15">
        <v>66</v>
      </c>
      <c r="G536" s="25">
        <v>0.24333333199999996</v>
      </c>
      <c r="H536" s="16">
        <v>47.200000000000017</v>
      </c>
    </row>
    <row r="537" spans="1:8" ht="15" customHeight="1" x14ac:dyDescent="0.2">
      <c r="A537" s="7" t="s">
        <v>457</v>
      </c>
      <c r="B537" s="15">
        <v>4</v>
      </c>
      <c r="C537" s="15" t="s">
        <v>16</v>
      </c>
      <c r="D537" s="15">
        <v>4</v>
      </c>
      <c r="E537" s="15">
        <v>12</v>
      </c>
      <c r="F537" s="15">
        <v>9</v>
      </c>
      <c r="G537" s="25">
        <v>4.3333333000000002E-2</v>
      </c>
      <c r="H537" s="16">
        <v>9</v>
      </c>
    </row>
    <row r="538" spans="1:8" ht="15" customHeight="1" x14ac:dyDescent="0.2">
      <c r="A538" s="7" t="s">
        <v>458</v>
      </c>
      <c r="B538" s="15">
        <v>11</v>
      </c>
      <c r="C538" s="15" t="s">
        <v>16</v>
      </c>
      <c r="D538" s="15">
        <v>11</v>
      </c>
      <c r="E538" s="15">
        <v>39</v>
      </c>
      <c r="F538" s="15">
        <v>14</v>
      </c>
      <c r="G538" s="25">
        <v>0.133333333</v>
      </c>
      <c r="H538" s="16">
        <v>21</v>
      </c>
    </row>
    <row r="539" spans="1:8" ht="15" customHeight="1" x14ac:dyDescent="0.2">
      <c r="A539" s="7" t="s">
        <v>459</v>
      </c>
      <c r="B539" s="15">
        <v>8</v>
      </c>
      <c r="C539" s="15" t="s">
        <v>16</v>
      </c>
      <c r="D539" s="15">
        <v>8</v>
      </c>
      <c r="E539" s="15">
        <v>12</v>
      </c>
      <c r="F539" s="15">
        <v>11</v>
      </c>
      <c r="G539" s="25">
        <v>3.6666665000000001E-2</v>
      </c>
      <c r="H539" s="16">
        <v>34.349999999999994</v>
      </c>
    </row>
    <row r="540" spans="1:8" ht="15" customHeight="1" x14ac:dyDescent="0.2">
      <c r="A540" s="7" t="s">
        <v>460</v>
      </c>
      <c r="B540" s="15">
        <v>40</v>
      </c>
      <c r="C540" s="15">
        <v>4</v>
      </c>
      <c r="D540" s="15">
        <v>36</v>
      </c>
      <c r="E540" s="15">
        <v>314</v>
      </c>
      <c r="F540" s="15">
        <v>256.99999999999994</v>
      </c>
      <c r="G540" s="25">
        <v>1.053333329</v>
      </c>
      <c r="H540" s="16">
        <v>116.55000000000001</v>
      </c>
    </row>
    <row r="541" spans="1:8" ht="15" customHeight="1" x14ac:dyDescent="0.2">
      <c r="A541" s="7" t="s">
        <v>461</v>
      </c>
      <c r="B541" s="15">
        <v>20</v>
      </c>
      <c r="C541" s="15" t="s">
        <v>16</v>
      </c>
      <c r="D541" s="15">
        <v>20</v>
      </c>
      <c r="E541" s="15">
        <v>38.999999999999993</v>
      </c>
      <c r="F541" s="15">
        <v>27</v>
      </c>
      <c r="G541" s="25">
        <v>0.12999999700000001</v>
      </c>
      <c r="H541" s="16">
        <v>38.199999999999996</v>
      </c>
    </row>
    <row r="542" spans="1:8" ht="21" customHeight="1" x14ac:dyDescent="0.2">
      <c r="A542" s="7" t="s">
        <v>462</v>
      </c>
      <c r="B542" s="23">
        <f t="shared" ref="B542:H542" si="72">SUM(B543:B547)</f>
        <v>33</v>
      </c>
      <c r="C542" s="23">
        <f t="shared" si="72"/>
        <v>0</v>
      </c>
      <c r="D542" s="23">
        <f t="shared" si="72"/>
        <v>33</v>
      </c>
      <c r="E542" s="23">
        <f t="shared" si="72"/>
        <v>74</v>
      </c>
      <c r="F542" s="23">
        <f t="shared" si="72"/>
        <v>58</v>
      </c>
      <c r="G542" s="24">
        <f t="shared" si="72"/>
        <v>0.25333333099999999</v>
      </c>
      <c r="H542" s="28">
        <f t="shared" si="72"/>
        <v>138.5</v>
      </c>
    </row>
    <row r="543" spans="1:8" ht="15" customHeight="1" x14ac:dyDescent="0.2">
      <c r="A543" s="7" t="s">
        <v>463</v>
      </c>
      <c r="B543" s="15">
        <v>7</v>
      </c>
      <c r="C543" s="15" t="s">
        <v>16</v>
      </c>
      <c r="D543" s="15">
        <v>7</v>
      </c>
      <c r="E543" s="15">
        <v>27</v>
      </c>
      <c r="F543" s="15">
        <v>23</v>
      </c>
      <c r="G543" s="25">
        <v>9.3333332999999991E-2</v>
      </c>
      <c r="H543" s="16">
        <v>16</v>
      </c>
    </row>
    <row r="544" spans="1:8" ht="15" customHeight="1" x14ac:dyDescent="0.2">
      <c r="A544" s="7" t="s">
        <v>243</v>
      </c>
      <c r="B544" s="15">
        <v>2</v>
      </c>
      <c r="C544" s="15" t="s">
        <v>16</v>
      </c>
      <c r="D544" s="15">
        <v>2</v>
      </c>
      <c r="E544" s="15">
        <v>4</v>
      </c>
      <c r="F544" s="15">
        <v>4</v>
      </c>
      <c r="G544" s="25">
        <v>1.3333334000000001E-2</v>
      </c>
      <c r="H544" s="16">
        <v>3</v>
      </c>
    </row>
    <row r="545" spans="1:8" ht="15" customHeight="1" x14ac:dyDescent="0.2">
      <c r="A545" s="7" t="s">
        <v>464</v>
      </c>
      <c r="B545" s="15">
        <v>8</v>
      </c>
      <c r="C545" s="15" t="s">
        <v>16</v>
      </c>
      <c r="D545" s="15">
        <v>8</v>
      </c>
      <c r="E545" s="15">
        <v>11</v>
      </c>
      <c r="F545" s="15">
        <v>9</v>
      </c>
      <c r="G545" s="25">
        <v>3.6666665000000001E-2</v>
      </c>
      <c r="H545" s="16">
        <v>54.999999999999993</v>
      </c>
    </row>
    <row r="546" spans="1:8" ht="15" customHeight="1" x14ac:dyDescent="0.2">
      <c r="A546" s="7" t="s">
        <v>465</v>
      </c>
      <c r="B546" s="15">
        <v>11</v>
      </c>
      <c r="C546" s="15" t="s">
        <v>16</v>
      </c>
      <c r="D546" s="15">
        <v>11</v>
      </c>
      <c r="E546" s="15">
        <v>20</v>
      </c>
      <c r="F546" s="15">
        <v>13</v>
      </c>
      <c r="G546" s="25">
        <v>6.6666665999999999E-2</v>
      </c>
      <c r="H546" s="16">
        <v>52.599999999999994</v>
      </c>
    </row>
    <row r="547" spans="1:8" ht="15" customHeight="1" x14ac:dyDescent="0.2">
      <c r="A547" s="7" t="s">
        <v>466</v>
      </c>
      <c r="B547" s="15">
        <v>5</v>
      </c>
      <c r="C547" s="15" t="s">
        <v>16</v>
      </c>
      <c r="D547" s="15">
        <v>5</v>
      </c>
      <c r="E547" s="15">
        <v>12</v>
      </c>
      <c r="F547" s="15">
        <v>9</v>
      </c>
      <c r="G547" s="25">
        <v>4.3333333000000002E-2</v>
      </c>
      <c r="H547" s="16">
        <v>11.899999999999999</v>
      </c>
    </row>
    <row r="548" spans="1:8" ht="21" customHeight="1" x14ac:dyDescent="0.2">
      <c r="A548" s="7" t="s">
        <v>467</v>
      </c>
      <c r="B548" s="23">
        <f t="shared" ref="B548:H548" si="73">SUM(B549:B553)</f>
        <v>106</v>
      </c>
      <c r="C548" s="23">
        <f t="shared" si="73"/>
        <v>1</v>
      </c>
      <c r="D548" s="23">
        <f t="shared" si="73"/>
        <v>105</v>
      </c>
      <c r="E548" s="23">
        <f t="shared" si="73"/>
        <v>232.99999999999997</v>
      </c>
      <c r="F548" s="23">
        <f t="shared" si="73"/>
        <v>177</v>
      </c>
      <c r="G548" s="24">
        <f t="shared" si="73"/>
        <v>0.75999998800000013</v>
      </c>
      <c r="H548" s="28">
        <f t="shared" si="73"/>
        <v>572.26</v>
      </c>
    </row>
    <row r="549" spans="1:8" ht="15" customHeight="1" x14ac:dyDescent="0.2">
      <c r="A549" s="7" t="s">
        <v>610</v>
      </c>
      <c r="B549" s="15">
        <v>68</v>
      </c>
      <c r="C549" s="15">
        <v>1</v>
      </c>
      <c r="D549" s="15">
        <v>67</v>
      </c>
      <c r="E549" s="15">
        <v>151</v>
      </c>
      <c r="F549" s="15">
        <v>109</v>
      </c>
      <c r="G549" s="25">
        <v>0.47999999199999999</v>
      </c>
      <c r="H549" s="16">
        <v>204.82000000000005</v>
      </c>
    </row>
    <row r="550" spans="1:8" ht="15" customHeight="1" x14ac:dyDescent="0.2">
      <c r="A550" s="7" t="s">
        <v>75</v>
      </c>
      <c r="B550" s="15">
        <v>25</v>
      </c>
      <c r="C550" s="15" t="s">
        <v>16</v>
      </c>
      <c r="D550" s="15">
        <v>25</v>
      </c>
      <c r="E550" s="15">
        <v>52.999999999999979</v>
      </c>
      <c r="F550" s="15">
        <v>42.000000000000007</v>
      </c>
      <c r="G550" s="25">
        <v>0.17999999699999999</v>
      </c>
      <c r="H550" s="16">
        <v>296.03999999999996</v>
      </c>
    </row>
    <row r="551" spans="1:8" ht="15" customHeight="1" x14ac:dyDescent="0.2">
      <c r="A551" s="7" t="s">
        <v>262</v>
      </c>
      <c r="B551" s="15">
        <v>2</v>
      </c>
      <c r="C551" s="15" t="s">
        <v>16</v>
      </c>
      <c r="D551" s="15">
        <v>2</v>
      </c>
      <c r="E551" s="15">
        <v>3</v>
      </c>
      <c r="F551" s="15">
        <v>1</v>
      </c>
      <c r="G551" s="25">
        <v>0.01</v>
      </c>
      <c r="H551" s="16">
        <v>0.4</v>
      </c>
    </row>
    <row r="552" spans="1:8" ht="15" customHeight="1" x14ac:dyDescent="0.2">
      <c r="A552" s="7" t="s">
        <v>468</v>
      </c>
      <c r="B552" s="15">
        <v>1</v>
      </c>
      <c r="C552" s="15" t="s">
        <v>16</v>
      </c>
      <c r="D552" s="15">
        <v>1</v>
      </c>
      <c r="E552" s="15">
        <v>1</v>
      </c>
      <c r="F552" s="15">
        <v>1</v>
      </c>
      <c r="G552" s="25">
        <v>3.333333E-3</v>
      </c>
      <c r="H552" s="16">
        <v>2</v>
      </c>
    </row>
    <row r="553" spans="1:8" ht="15" customHeight="1" x14ac:dyDescent="0.2">
      <c r="A553" s="7" t="s">
        <v>469</v>
      </c>
      <c r="B553" s="15">
        <v>10</v>
      </c>
      <c r="C553" s="15" t="s">
        <v>16</v>
      </c>
      <c r="D553" s="15">
        <v>10</v>
      </c>
      <c r="E553" s="15">
        <v>25</v>
      </c>
      <c r="F553" s="15">
        <v>24</v>
      </c>
      <c r="G553" s="25">
        <v>8.6666666000000003E-2</v>
      </c>
      <c r="H553" s="16">
        <v>68.999999999999986</v>
      </c>
    </row>
    <row r="554" spans="1:8" ht="21" customHeight="1" x14ac:dyDescent="0.2">
      <c r="A554" s="7" t="s">
        <v>470</v>
      </c>
      <c r="B554" s="23">
        <f t="shared" ref="B554:H554" si="74">SUM(B555:B560)</f>
        <v>205</v>
      </c>
      <c r="C554" s="23">
        <f t="shared" si="74"/>
        <v>3</v>
      </c>
      <c r="D554" s="23">
        <f t="shared" si="74"/>
        <v>202</v>
      </c>
      <c r="E554" s="23">
        <f t="shared" si="74"/>
        <v>560</v>
      </c>
      <c r="F554" s="23">
        <f t="shared" si="74"/>
        <v>361.99999999999994</v>
      </c>
      <c r="G554" s="24">
        <f t="shared" si="74"/>
        <v>1.8966666590000001</v>
      </c>
      <c r="H554" s="28">
        <f t="shared" si="74"/>
        <v>322.92999999999995</v>
      </c>
    </row>
    <row r="555" spans="1:8" ht="15" customHeight="1" x14ac:dyDescent="0.2">
      <c r="A555" s="7" t="s">
        <v>611</v>
      </c>
      <c r="B555" s="15">
        <v>18</v>
      </c>
      <c r="C555" s="15" t="s">
        <v>16</v>
      </c>
      <c r="D555" s="15">
        <v>18</v>
      </c>
      <c r="E555" s="15">
        <v>43</v>
      </c>
      <c r="F555" s="15">
        <v>34</v>
      </c>
      <c r="G555" s="25">
        <v>0.146666666</v>
      </c>
      <c r="H555" s="16">
        <v>19.029999999999998</v>
      </c>
    </row>
    <row r="556" spans="1:8" ht="15" customHeight="1" x14ac:dyDescent="0.2">
      <c r="A556" s="7" t="s">
        <v>471</v>
      </c>
      <c r="B556" s="15">
        <v>2</v>
      </c>
      <c r="C556" s="15" t="s">
        <v>16</v>
      </c>
      <c r="D556" s="15">
        <v>2</v>
      </c>
      <c r="E556" s="15">
        <v>15</v>
      </c>
      <c r="F556" s="15">
        <v>12</v>
      </c>
      <c r="G556" s="25">
        <v>0.05</v>
      </c>
      <c r="H556" s="16">
        <v>12</v>
      </c>
    </row>
    <row r="557" spans="1:8" ht="15" customHeight="1" x14ac:dyDescent="0.2">
      <c r="A557" s="7" t="s">
        <v>472</v>
      </c>
      <c r="B557" s="15">
        <v>60</v>
      </c>
      <c r="C557" s="15">
        <v>2</v>
      </c>
      <c r="D557" s="15">
        <v>58</v>
      </c>
      <c r="E557" s="15">
        <v>216</v>
      </c>
      <c r="F557" s="15">
        <v>110.99999999999997</v>
      </c>
      <c r="G557" s="25">
        <v>0.74666666899999989</v>
      </c>
      <c r="H557" s="16">
        <v>81.099999999999994</v>
      </c>
    </row>
    <row r="558" spans="1:8" ht="15" customHeight="1" x14ac:dyDescent="0.2">
      <c r="A558" s="7" t="s">
        <v>473</v>
      </c>
      <c r="B558" s="15">
        <v>18</v>
      </c>
      <c r="C558" s="15" t="s">
        <v>16</v>
      </c>
      <c r="D558" s="15">
        <v>18</v>
      </c>
      <c r="E558" s="15">
        <v>39.999999999999993</v>
      </c>
      <c r="F558" s="15">
        <v>34.000000000000007</v>
      </c>
      <c r="G558" s="25">
        <v>0.13333333400000003</v>
      </c>
      <c r="H558" s="16">
        <v>29.700000000000003</v>
      </c>
    </row>
    <row r="559" spans="1:8" ht="15" customHeight="1" x14ac:dyDescent="0.2">
      <c r="A559" s="7" t="s">
        <v>109</v>
      </c>
      <c r="B559" s="15">
        <v>11</v>
      </c>
      <c r="C559" s="15" t="s">
        <v>16</v>
      </c>
      <c r="D559" s="15">
        <v>11</v>
      </c>
      <c r="E559" s="15">
        <v>35</v>
      </c>
      <c r="F559" s="15">
        <v>25.000000000000004</v>
      </c>
      <c r="G559" s="25">
        <v>0.11666666600000002</v>
      </c>
      <c r="H559" s="16">
        <v>13</v>
      </c>
    </row>
    <row r="560" spans="1:8" ht="15" customHeight="1" x14ac:dyDescent="0.2">
      <c r="A560" s="7" t="s">
        <v>306</v>
      </c>
      <c r="B560" s="15">
        <v>96</v>
      </c>
      <c r="C560" s="15">
        <v>1</v>
      </c>
      <c r="D560" s="15">
        <v>95</v>
      </c>
      <c r="E560" s="15">
        <v>211.00000000000003</v>
      </c>
      <c r="F560" s="15">
        <v>145.99999999999997</v>
      </c>
      <c r="G560" s="25">
        <v>0.70333332400000015</v>
      </c>
      <c r="H560" s="16">
        <v>168.1</v>
      </c>
    </row>
    <row r="561" spans="1:8" ht="21" customHeight="1" x14ac:dyDescent="0.2">
      <c r="A561" s="7" t="s">
        <v>226</v>
      </c>
      <c r="B561" s="23">
        <f t="shared" ref="B561:H561" si="75">SUM(B562:B569)</f>
        <v>50</v>
      </c>
      <c r="C561" s="23">
        <f t="shared" si="75"/>
        <v>1</v>
      </c>
      <c r="D561" s="23">
        <f t="shared" si="75"/>
        <v>49</v>
      </c>
      <c r="E561" s="23">
        <f t="shared" si="75"/>
        <v>480</v>
      </c>
      <c r="F561" s="23">
        <f t="shared" si="75"/>
        <v>341</v>
      </c>
      <c r="G561" s="24">
        <f t="shared" si="75"/>
        <v>1.5733333330000001</v>
      </c>
      <c r="H561" s="28">
        <f t="shared" si="75"/>
        <v>266.99</v>
      </c>
    </row>
    <row r="562" spans="1:8" ht="15" customHeight="1" x14ac:dyDescent="0.2">
      <c r="A562" s="7" t="s">
        <v>612</v>
      </c>
      <c r="B562" s="15">
        <v>7</v>
      </c>
      <c r="C562" s="15" t="s">
        <v>16</v>
      </c>
      <c r="D562" s="15">
        <v>7</v>
      </c>
      <c r="E562" s="15">
        <v>76</v>
      </c>
      <c r="F562" s="15">
        <v>65</v>
      </c>
      <c r="G562" s="25">
        <v>0.25</v>
      </c>
      <c r="H562" s="16">
        <v>79.199999999999989</v>
      </c>
    </row>
    <row r="563" spans="1:8" ht="15" customHeight="1" x14ac:dyDescent="0.2">
      <c r="A563" s="7" t="s">
        <v>474</v>
      </c>
      <c r="B563" s="15">
        <v>19</v>
      </c>
      <c r="C563" s="15" t="s">
        <v>16</v>
      </c>
      <c r="D563" s="15">
        <v>19</v>
      </c>
      <c r="E563" s="15">
        <v>79</v>
      </c>
      <c r="F563" s="15">
        <v>60</v>
      </c>
      <c r="G563" s="25">
        <v>0.23999999899999999</v>
      </c>
      <c r="H563" s="16">
        <v>36.049999999999997</v>
      </c>
    </row>
    <row r="564" spans="1:8" ht="15" customHeight="1" x14ac:dyDescent="0.2">
      <c r="A564" s="7" t="s">
        <v>475</v>
      </c>
      <c r="B564" s="15">
        <v>10</v>
      </c>
      <c r="C564" s="15">
        <v>1</v>
      </c>
      <c r="D564" s="15">
        <v>9</v>
      </c>
      <c r="E564" s="15">
        <v>224.00000000000003</v>
      </c>
      <c r="F564" s="15">
        <v>132</v>
      </c>
      <c r="G564" s="25">
        <v>0.75</v>
      </c>
      <c r="H564" s="16">
        <v>27</v>
      </c>
    </row>
    <row r="565" spans="1:8" ht="15" customHeight="1" x14ac:dyDescent="0.2">
      <c r="A565" s="7" t="s">
        <v>476</v>
      </c>
      <c r="B565" s="15">
        <v>2</v>
      </c>
      <c r="C565" s="15" t="s">
        <v>16</v>
      </c>
      <c r="D565" s="15">
        <v>2</v>
      </c>
      <c r="E565" s="15">
        <v>11</v>
      </c>
      <c r="F565" s="15">
        <v>5</v>
      </c>
      <c r="G565" s="25">
        <v>0.04</v>
      </c>
      <c r="H565" s="16">
        <v>20</v>
      </c>
    </row>
    <row r="566" spans="1:8" ht="15" customHeight="1" x14ac:dyDescent="0.2">
      <c r="A566" s="7" t="s">
        <v>477</v>
      </c>
      <c r="B566" s="15">
        <v>1</v>
      </c>
      <c r="C566" s="15" t="s">
        <v>16</v>
      </c>
      <c r="D566" s="15">
        <v>1</v>
      </c>
      <c r="E566" s="15">
        <v>20</v>
      </c>
      <c r="F566" s="15">
        <v>20</v>
      </c>
      <c r="G566" s="25">
        <v>7.0000000000000007E-2</v>
      </c>
      <c r="H566" s="16" t="s">
        <v>16</v>
      </c>
    </row>
    <row r="567" spans="1:8" ht="15" customHeight="1" x14ac:dyDescent="0.2">
      <c r="A567" s="7" t="s">
        <v>557</v>
      </c>
      <c r="B567" s="15">
        <v>3</v>
      </c>
      <c r="C567" s="15" t="s">
        <v>16</v>
      </c>
      <c r="D567" s="15">
        <v>3</v>
      </c>
      <c r="E567" s="15">
        <v>9</v>
      </c>
      <c r="F567" s="15">
        <v>8</v>
      </c>
      <c r="G567" s="25">
        <v>3.3333333999999999E-2</v>
      </c>
      <c r="H567" s="16">
        <v>1.7399999999999998</v>
      </c>
    </row>
    <row r="568" spans="1:8" ht="15" customHeight="1" x14ac:dyDescent="0.2">
      <c r="A568" s="7" t="s">
        <v>478</v>
      </c>
      <c r="B568" s="15">
        <v>6</v>
      </c>
      <c r="C568" s="15" t="s">
        <v>16</v>
      </c>
      <c r="D568" s="15">
        <v>6</v>
      </c>
      <c r="E568" s="15">
        <v>40</v>
      </c>
      <c r="F568" s="15">
        <v>30</v>
      </c>
      <c r="G568" s="25">
        <v>0.12</v>
      </c>
      <c r="H568" s="16">
        <v>10</v>
      </c>
    </row>
    <row r="569" spans="1:8" ht="15" customHeight="1" x14ac:dyDescent="0.2">
      <c r="A569" s="7" t="s">
        <v>479</v>
      </c>
      <c r="B569" s="15">
        <v>2</v>
      </c>
      <c r="C569" s="15" t="s">
        <v>16</v>
      </c>
      <c r="D569" s="15">
        <v>2</v>
      </c>
      <c r="E569" s="15">
        <v>21</v>
      </c>
      <c r="F569" s="15">
        <v>21</v>
      </c>
      <c r="G569" s="25">
        <v>7.0000000000000007E-2</v>
      </c>
      <c r="H569" s="16">
        <v>93</v>
      </c>
    </row>
    <row r="570" spans="1:8" ht="21" customHeight="1" x14ac:dyDescent="0.2">
      <c r="A570" s="7" t="s">
        <v>480</v>
      </c>
      <c r="B570" s="23">
        <f t="shared" ref="B570:H570" si="76">SUM(B571:B586)</f>
        <v>516</v>
      </c>
      <c r="C570" s="23">
        <f t="shared" si="76"/>
        <v>65</v>
      </c>
      <c r="D570" s="23">
        <f t="shared" si="76"/>
        <v>451</v>
      </c>
      <c r="E570" s="23">
        <f t="shared" si="76"/>
        <v>1032</v>
      </c>
      <c r="F570" s="23">
        <f t="shared" si="76"/>
        <v>670</v>
      </c>
      <c r="G570" s="24">
        <f t="shared" si="76"/>
        <v>3.3919999449999989</v>
      </c>
      <c r="H570" s="28">
        <f t="shared" si="76"/>
        <v>949.35</v>
      </c>
    </row>
    <row r="571" spans="1:8" ht="15" customHeight="1" x14ac:dyDescent="0.2">
      <c r="A571" s="7" t="s">
        <v>613</v>
      </c>
      <c r="B571" s="15">
        <v>114</v>
      </c>
      <c r="C571" s="15">
        <v>31</v>
      </c>
      <c r="D571" s="15">
        <v>83</v>
      </c>
      <c r="E571" s="15">
        <v>178.00000000000003</v>
      </c>
      <c r="F571" s="15">
        <v>127.99999999999997</v>
      </c>
      <c r="G571" s="25">
        <v>0.59333331399999989</v>
      </c>
      <c r="H571" s="16">
        <v>235.38</v>
      </c>
    </row>
    <row r="572" spans="1:8" ht="15" customHeight="1" x14ac:dyDescent="0.2">
      <c r="A572" s="7" t="s">
        <v>312</v>
      </c>
      <c r="B572" s="15">
        <v>62</v>
      </c>
      <c r="C572" s="15">
        <v>3</v>
      </c>
      <c r="D572" s="15">
        <v>59</v>
      </c>
      <c r="E572" s="15">
        <v>97.999999999999986</v>
      </c>
      <c r="F572" s="15">
        <v>58.999999999999986</v>
      </c>
      <c r="G572" s="25">
        <v>0.3199999919999999</v>
      </c>
      <c r="H572" s="16">
        <v>80.850000000000009</v>
      </c>
    </row>
    <row r="573" spans="1:8" ht="15" customHeight="1" x14ac:dyDescent="0.2">
      <c r="A573" s="7" t="s">
        <v>481</v>
      </c>
      <c r="B573" s="15">
        <v>13</v>
      </c>
      <c r="C573" s="15">
        <v>3</v>
      </c>
      <c r="D573" s="15">
        <v>10</v>
      </c>
      <c r="E573" s="15">
        <v>33.000000000000007</v>
      </c>
      <c r="F573" s="15">
        <v>24</v>
      </c>
      <c r="G573" s="25">
        <v>0.11666666600000002</v>
      </c>
      <c r="H573" s="16">
        <v>22.5</v>
      </c>
    </row>
    <row r="574" spans="1:8" ht="15" customHeight="1" x14ac:dyDescent="0.2">
      <c r="A574" s="7" t="s">
        <v>482</v>
      </c>
      <c r="B574" s="15">
        <v>27</v>
      </c>
      <c r="C574" s="15">
        <v>2</v>
      </c>
      <c r="D574" s="15">
        <v>25</v>
      </c>
      <c r="E574" s="15">
        <v>76.000000000000014</v>
      </c>
      <c r="F574" s="15">
        <v>33.000000000000014</v>
      </c>
      <c r="G574" s="25">
        <v>0.24999999600000003</v>
      </c>
      <c r="H574" s="16">
        <v>63.4</v>
      </c>
    </row>
    <row r="575" spans="1:8" ht="15" customHeight="1" x14ac:dyDescent="0.2">
      <c r="A575" s="7" t="s">
        <v>483</v>
      </c>
      <c r="B575" s="15">
        <v>6</v>
      </c>
      <c r="C575" s="15">
        <v>2</v>
      </c>
      <c r="D575" s="15">
        <v>4</v>
      </c>
      <c r="E575" s="15">
        <v>21</v>
      </c>
      <c r="F575" s="15">
        <v>15</v>
      </c>
      <c r="G575" s="25">
        <v>5.8666666000000006E-2</v>
      </c>
      <c r="H575" s="16">
        <v>10.1</v>
      </c>
    </row>
    <row r="576" spans="1:8" ht="15" customHeight="1" x14ac:dyDescent="0.2">
      <c r="A576" s="7" t="s">
        <v>484</v>
      </c>
      <c r="B576" s="15">
        <v>13</v>
      </c>
      <c r="C576" s="15">
        <v>1</v>
      </c>
      <c r="D576" s="15">
        <v>12</v>
      </c>
      <c r="E576" s="15">
        <v>29.999999999999996</v>
      </c>
      <c r="F576" s="15">
        <v>18</v>
      </c>
      <c r="G576" s="25">
        <v>0.10000000100000001</v>
      </c>
      <c r="H576" s="16">
        <v>21.5</v>
      </c>
    </row>
    <row r="577" spans="1:8" ht="15" customHeight="1" x14ac:dyDescent="0.2">
      <c r="A577" s="7" t="s">
        <v>485</v>
      </c>
      <c r="B577" s="15">
        <v>17</v>
      </c>
      <c r="C577" s="15" t="s">
        <v>16</v>
      </c>
      <c r="D577" s="15">
        <v>17</v>
      </c>
      <c r="E577" s="15">
        <v>52</v>
      </c>
      <c r="F577" s="15">
        <v>47.000000000000007</v>
      </c>
      <c r="G577" s="25">
        <v>0.17999999800000002</v>
      </c>
      <c r="H577" s="16">
        <v>47.54</v>
      </c>
    </row>
    <row r="578" spans="1:8" ht="15" customHeight="1" x14ac:dyDescent="0.2">
      <c r="A578" s="7" t="s">
        <v>185</v>
      </c>
      <c r="B578" s="15">
        <v>29</v>
      </c>
      <c r="C578" s="15">
        <v>2</v>
      </c>
      <c r="D578" s="15">
        <v>27</v>
      </c>
      <c r="E578" s="15">
        <v>63.999999999999986</v>
      </c>
      <c r="F578" s="15">
        <v>37</v>
      </c>
      <c r="G578" s="25">
        <v>0.20999999700000002</v>
      </c>
      <c r="H578" s="16">
        <v>55.300000000000004</v>
      </c>
    </row>
    <row r="579" spans="1:8" ht="15" customHeight="1" x14ac:dyDescent="0.2">
      <c r="A579" s="7" t="s">
        <v>486</v>
      </c>
      <c r="B579" s="15">
        <v>56</v>
      </c>
      <c r="C579" s="15">
        <v>3</v>
      </c>
      <c r="D579" s="15">
        <v>53</v>
      </c>
      <c r="E579" s="15">
        <v>126</v>
      </c>
      <c r="F579" s="15">
        <v>72</v>
      </c>
      <c r="G579" s="25">
        <v>0.41666666500000005</v>
      </c>
      <c r="H579" s="16">
        <v>120.85</v>
      </c>
    </row>
    <row r="580" spans="1:8" ht="15" customHeight="1" x14ac:dyDescent="0.2">
      <c r="A580" s="7" t="s">
        <v>487</v>
      </c>
      <c r="B580" s="15">
        <v>75</v>
      </c>
      <c r="C580" s="15">
        <v>10</v>
      </c>
      <c r="D580" s="15">
        <v>65</v>
      </c>
      <c r="E580" s="15">
        <v>151</v>
      </c>
      <c r="F580" s="15">
        <v>104.00000000000004</v>
      </c>
      <c r="G580" s="25">
        <v>0.48666666199999997</v>
      </c>
      <c r="H580" s="16">
        <v>140.84999999999997</v>
      </c>
    </row>
    <row r="581" spans="1:8" ht="15" customHeight="1" x14ac:dyDescent="0.2">
      <c r="A581" s="7" t="s">
        <v>458</v>
      </c>
      <c r="B581" s="15">
        <v>9</v>
      </c>
      <c r="C581" s="15" t="s">
        <v>16</v>
      </c>
      <c r="D581" s="15">
        <v>9</v>
      </c>
      <c r="E581" s="15">
        <v>18</v>
      </c>
      <c r="F581" s="15">
        <v>7.0000000000000009</v>
      </c>
      <c r="G581" s="25">
        <v>5.6666665999999997E-2</v>
      </c>
      <c r="H581" s="16">
        <v>12.000000000000002</v>
      </c>
    </row>
    <row r="582" spans="1:8" ht="15" customHeight="1" x14ac:dyDescent="0.2">
      <c r="A582" s="7" t="s">
        <v>488</v>
      </c>
      <c r="B582" s="15">
        <v>20</v>
      </c>
      <c r="C582" s="15">
        <v>5</v>
      </c>
      <c r="D582" s="15">
        <v>15</v>
      </c>
      <c r="E582" s="15">
        <v>53</v>
      </c>
      <c r="F582" s="15">
        <v>38</v>
      </c>
      <c r="G582" s="25">
        <v>0.16000000099999998</v>
      </c>
      <c r="H582" s="16">
        <v>32.33</v>
      </c>
    </row>
    <row r="583" spans="1:8" ht="15" customHeight="1" x14ac:dyDescent="0.2">
      <c r="A583" s="7" t="s">
        <v>489</v>
      </c>
      <c r="B583" s="15">
        <v>17</v>
      </c>
      <c r="C583" s="15">
        <v>2</v>
      </c>
      <c r="D583" s="15">
        <v>15</v>
      </c>
      <c r="E583" s="15">
        <v>33</v>
      </c>
      <c r="F583" s="15">
        <v>18</v>
      </c>
      <c r="G583" s="25">
        <v>0.116666665</v>
      </c>
      <c r="H583" s="16">
        <v>23.2</v>
      </c>
    </row>
    <row r="584" spans="1:8" ht="15" customHeight="1" x14ac:dyDescent="0.2">
      <c r="A584" s="7" t="s">
        <v>490</v>
      </c>
      <c r="B584" s="15">
        <v>47</v>
      </c>
      <c r="C584" s="15" t="s">
        <v>16</v>
      </c>
      <c r="D584" s="15">
        <v>47</v>
      </c>
      <c r="E584" s="15">
        <v>79.999999999999986</v>
      </c>
      <c r="F584" s="15">
        <v>58</v>
      </c>
      <c r="G584" s="25">
        <v>0.26333332500000006</v>
      </c>
      <c r="H584" s="16">
        <v>69.549999999999983</v>
      </c>
    </row>
    <row r="585" spans="1:8" ht="15" customHeight="1" x14ac:dyDescent="0.2">
      <c r="A585" s="7" t="s">
        <v>491</v>
      </c>
      <c r="B585" s="15">
        <v>7</v>
      </c>
      <c r="C585" s="15">
        <v>1</v>
      </c>
      <c r="D585" s="15">
        <v>6</v>
      </c>
      <c r="E585" s="15">
        <v>13.999999999999998</v>
      </c>
      <c r="F585" s="15">
        <v>12</v>
      </c>
      <c r="G585" s="25">
        <v>4.6666665000000003E-2</v>
      </c>
      <c r="H585" s="16">
        <v>14</v>
      </c>
    </row>
    <row r="586" spans="1:8" ht="15" customHeight="1" x14ac:dyDescent="0.2">
      <c r="A586" s="7" t="s">
        <v>492</v>
      </c>
      <c r="B586" s="15">
        <v>4</v>
      </c>
      <c r="C586" s="15" t="s">
        <v>16</v>
      </c>
      <c r="D586" s="15">
        <v>4</v>
      </c>
      <c r="E586" s="15">
        <v>5</v>
      </c>
      <c r="F586" s="15" t="s">
        <v>16</v>
      </c>
      <c r="G586" s="25">
        <v>1.6666666E-2</v>
      </c>
      <c r="H586" s="16" t="s">
        <v>16</v>
      </c>
    </row>
    <row r="587" spans="1:8" ht="21" customHeight="1" x14ac:dyDescent="0.2">
      <c r="A587" s="7" t="s">
        <v>493</v>
      </c>
      <c r="B587" s="23">
        <f t="shared" ref="B587:H587" si="77">SUM(B588:B599)</f>
        <v>153</v>
      </c>
      <c r="C587" s="23">
        <f t="shared" si="77"/>
        <v>17</v>
      </c>
      <c r="D587" s="23">
        <f t="shared" si="77"/>
        <v>136</v>
      </c>
      <c r="E587" s="23">
        <f t="shared" si="77"/>
        <v>380.00000000000006</v>
      </c>
      <c r="F587" s="23">
        <f t="shared" si="77"/>
        <v>285</v>
      </c>
      <c r="G587" s="24">
        <f t="shared" si="77"/>
        <v>1.2799999790000001</v>
      </c>
      <c r="H587" s="28">
        <f t="shared" si="77"/>
        <v>237.96000000000004</v>
      </c>
    </row>
    <row r="588" spans="1:8" ht="15" customHeight="1" x14ac:dyDescent="0.2">
      <c r="A588" s="7" t="s">
        <v>614</v>
      </c>
      <c r="B588" s="15">
        <v>19</v>
      </c>
      <c r="C588" s="15">
        <v>3</v>
      </c>
      <c r="D588" s="15">
        <v>16</v>
      </c>
      <c r="E588" s="15">
        <v>29.999999999999996</v>
      </c>
      <c r="F588" s="15">
        <v>21.000000000000004</v>
      </c>
      <c r="G588" s="25">
        <v>0.106666662</v>
      </c>
      <c r="H588" s="16">
        <v>23.6</v>
      </c>
    </row>
    <row r="589" spans="1:8" ht="15" customHeight="1" x14ac:dyDescent="0.2">
      <c r="A589" s="7" t="s">
        <v>324</v>
      </c>
      <c r="B589" s="15">
        <v>8</v>
      </c>
      <c r="C589" s="15">
        <v>1</v>
      </c>
      <c r="D589" s="15">
        <v>7</v>
      </c>
      <c r="E589" s="15">
        <v>28.999999999999996</v>
      </c>
      <c r="F589" s="15">
        <v>28.999999999999996</v>
      </c>
      <c r="G589" s="25">
        <v>0.1</v>
      </c>
      <c r="H589" s="16">
        <v>9.8000000000000007</v>
      </c>
    </row>
    <row r="590" spans="1:8" ht="15" customHeight="1" x14ac:dyDescent="0.2">
      <c r="A590" s="7" t="s">
        <v>494</v>
      </c>
      <c r="B590" s="15">
        <v>38</v>
      </c>
      <c r="C590" s="15" t="s">
        <v>16</v>
      </c>
      <c r="D590" s="15">
        <v>38</v>
      </c>
      <c r="E590" s="15">
        <v>157.00000000000003</v>
      </c>
      <c r="F590" s="15">
        <v>141</v>
      </c>
      <c r="G590" s="25">
        <v>0.51666666400000005</v>
      </c>
      <c r="H590" s="16">
        <v>83.450000000000017</v>
      </c>
    </row>
    <row r="591" spans="1:8" ht="15" customHeight="1" x14ac:dyDescent="0.2">
      <c r="A591" s="7" t="s">
        <v>495</v>
      </c>
      <c r="B591" s="15">
        <v>1</v>
      </c>
      <c r="C591" s="15" t="s">
        <v>16</v>
      </c>
      <c r="D591" s="15">
        <v>1</v>
      </c>
      <c r="E591" s="15">
        <v>5</v>
      </c>
      <c r="F591" s="15">
        <v>5</v>
      </c>
      <c r="G591" s="25">
        <v>0.02</v>
      </c>
      <c r="H591" s="16">
        <v>2</v>
      </c>
    </row>
    <row r="592" spans="1:8" ht="15" customHeight="1" x14ac:dyDescent="0.2">
      <c r="A592" s="7" t="s">
        <v>496</v>
      </c>
      <c r="B592" s="15">
        <v>26</v>
      </c>
      <c r="C592" s="15">
        <v>12</v>
      </c>
      <c r="D592" s="15">
        <v>14</v>
      </c>
      <c r="E592" s="15">
        <v>42.000000000000007</v>
      </c>
      <c r="F592" s="15">
        <v>19</v>
      </c>
      <c r="G592" s="25">
        <v>0.14333332899999998</v>
      </c>
      <c r="H592" s="16">
        <v>19.700000000000003</v>
      </c>
    </row>
    <row r="593" spans="1:8" ht="15" customHeight="1" x14ac:dyDescent="0.2">
      <c r="A593" s="7" t="s">
        <v>137</v>
      </c>
      <c r="B593" s="15">
        <v>7</v>
      </c>
      <c r="C593" s="15" t="s">
        <v>16</v>
      </c>
      <c r="D593" s="15">
        <v>7</v>
      </c>
      <c r="E593" s="15">
        <v>10</v>
      </c>
      <c r="F593" s="15">
        <v>4.0000000000000009</v>
      </c>
      <c r="G593" s="25">
        <v>3.3333332000000007E-2</v>
      </c>
      <c r="H593" s="16">
        <v>3.8</v>
      </c>
    </row>
    <row r="594" spans="1:8" ht="15" customHeight="1" x14ac:dyDescent="0.2">
      <c r="A594" s="7" t="s">
        <v>497</v>
      </c>
      <c r="B594" s="15">
        <v>30</v>
      </c>
      <c r="C594" s="15">
        <v>1</v>
      </c>
      <c r="D594" s="15">
        <v>29</v>
      </c>
      <c r="E594" s="15">
        <v>50</v>
      </c>
      <c r="F594" s="15">
        <v>38</v>
      </c>
      <c r="G594" s="25">
        <v>0.16666666099999999</v>
      </c>
      <c r="H594" s="16">
        <v>65.8</v>
      </c>
    </row>
    <row r="595" spans="1:8" ht="15" customHeight="1" x14ac:dyDescent="0.2">
      <c r="A595" s="7" t="s">
        <v>498</v>
      </c>
      <c r="B595" s="15">
        <v>9</v>
      </c>
      <c r="C595" s="15" t="s">
        <v>16</v>
      </c>
      <c r="D595" s="15">
        <v>9</v>
      </c>
      <c r="E595" s="15">
        <v>24</v>
      </c>
      <c r="F595" s="15">
        <v>14</v>
      </c>
      <c r="G595" s="25">
        <v>8.6666666999999989E-2</v>
      </c>
      <c r="H595" s="16">
        <v>11.3</v>
      </c>
    </row>
    <row r="596" spans="1:8" ht="15" customHeight="1" x14ac:dyDescent="0.2">
      <c r="A596" s="7" t="s">
        <v>89</v>
      </c>
      <c r="B596" s="15">
        <v>1</v>
      </c>
      <c r="C596" s="15" t="s">
        <v>16</v>
      </c>
      <c r="D596" s="15">
        <v>1</v>
      </c>
      <c r="E596" s="15">
        <v>7</v>
      </c>
      <c r="F596" s="15" t="s">
        <v>16</v>
      </c>
      <c r="G596" s="25">
        <v>0.02</v>
      </c>
      <c r="H596" s="16" t="s">
        <v>16</v>
      </c>
    </row>
    <row r="597" spans="1:8" ht="15" customHeight="1" x14ac:dyDescent="0.2">
      <c r="A597" s="7" t="s">
        <v>499</v>
      </c>
      <c r="B597" s="15">
        <v>8</v>
      </c>
      <c r="C597" s="15" t="s">
        <v>16</v>
      </c>
      <c r="D597" s="15">
        <v>8</v>
      </c>
      <c r="E597" s="15">
        <v>17</v>
      </c>
      <c r="F597" s="15">
        <v>5</v>
      </c>
      <c r="G597" s="25">
        <v>5.9999998999999998E-2</v>
      </c>
      <c r="H597" s="16">
        <v>6</v>
      </c>
    </row>
    <row r="598" spans="1:8" ht="15" customHeight="1" x14ac:dyDescent="0.2">
      <c r="A598" s="7" t="s">
        <v>500</v>
      </c>
      <c r="B598" s="15">
        <v>1</v>
      </c>
      <c r="C598" s="15" t="s">
        <v>16</v>
      </c>
      <c r="D598" s="15">
        <v>1</v>
      </c>
      <c r="E598" s="15">
        <v>1</v>
      </c>
      <c r="F598" s="15">
        <v>1</v>
      </c>
      <c r="G598" s="25">
        <v>3.333333E-3</v>
      </c>
      <c r="H598" s="16">
        <v>3</v>
      </c>
    </row>
    <row r="599" spans="1:8" ht="15" customHeight="1" x14ac:dyDescent="0.2">
      <c r="A599" s="7" t="s">
        <v>501</v>
      </c>
      <c r="B599" s="15">
        <v>5</v>
      </c>
      <c r="C599" s="15" t="s">
        <v>16</v>
      </c>
      <c r="D599" s="15">
        <v>5</v>
      </c>
      <c r="E599" s="15">
        <v>8</v>
      </c>
      <c r="F599" s="15">
        <v>8</v>
      </c>
      <c r="G599" s="25">
        <v>2.3333331999999998E-2</v>
      </c>
      <c r="H599" s="16">
        <v>9.51</v>
      </c>
    </row>
    <row r="600" spans="1:8" ht="21" customHeight="1" x14ac:dyDescent="0.2">
      <c r="A600" s="7" t="s">
        <v>502</v>
      </c>
      <c r="B600" s="23">
        <f t="shared" ref="B600:H600" si="78">SUM(B601:B605)</f>
        <v>80</v>
      </c>
      <c r="C600" s="23">
        <f t="shared" si="78"/>
        <v>1</v>
      </c>
      <c r="D600" s="23">
        <f t="shared" si="78"/>
        <v>79</v>
      </c>
      <c r="E600" s="23">
        <f t="shared" si="78"/>
        <v>380</v>
      </c>
      <c r="F600" s="23">
        <f t="shared" si="78"/>
        <v>328</v>
      </c>
      <c r="G600" s="24">
        <f t="shared" si="78"/>
        <v>1.2833333309999999</v>
      </c>
      <c r="H600" s="28">
        <f t="shared" si="78"/>
        <v>280.66999999999996</v>
      </c>
    </row>
    <row r="601" spans="1:8" ht="15" customHeight="1" x14ac:dyDescent="0.2">
      <c r="A601" s="7" t="s">
        <v>615</v>
      </c>
      <c r="B601" s="15">
        <v>49</v>
      </c>
      <c r="C601" s="15" t="s">
        <v>16</v>
      </c>
      <c r="D601" s="15">
        <v>49</v>
      </c>
      <c r="E601" s="15">
        <v>104</v>
      </c>
      <c r="F601" s="15">
        <v>83</v>
      </c>
      <c r="G601" s="25">
        <v>0.35333333300000003</v>
      </c>
      <c r="H601" s="16">
        <v>144.35</v>
      </c>
    </row>
    <row r="602" spans="1:8" ht="15" customHeight="1" x14ac:dyDescent="0.2">
      <c r="A602" s="7" t="s">
        <v>503</v>
      </c>
      <c r="B602" s="15">
        <v>2</v>
      </c>
      <c r="C602" s="15">
        <v>1</v>
      </c>
      <c r="D602" s="15">
        <v>1</v>
      </c>
      <c r="E602" s="15">
        <v>12</v>
      </c>
      <c r="F602" s="15">
        <v>8</v>
      </c>
      <c r="G602" s="25">
        <v>4.6666667000000002E-2</v>
      </c>
      <c r="H602" s="16">
        <v>6</v>
      </c>
    </row>
    <row r="603" spans="1:8" ht="15" customHeight="1" x14ac:dyDescent="0.2">
      <c r="A603" s="7" t="s">
        <v>345</v>
      </c>
      <c r="B603" s="15">
        <v>7</v>
      </c>
      <c r="C603" s="15" t="s">
        <v>16</v>
      </c>
      <c r="D603" s="15">
        <v>7</v>
      </c>
      <c r="E603" s="15">
        <v>142</v>
      </c>
      <c r="F603" s="15">
        <v>136</v>
      </c>
      <c r="G603" s="25">
        <v>0.47999999999999993</v>
      </c>
      <c r="H603" s="16">
        <v>69.499999999999986</v>
      </c>
    </row>
    <row r="604" spans="1:8" ht="15" customHeight="1" x14ac:dyDescent="0.2">
      <c r="A604" s="7" t="s">
        <v>504</v>
      </c>
      <c r="B604" s="15">
        <v>4</v>
      </c>
      <c r="C604" s="15" t="s">
        <v>16</v>
      </c>
      <c r="D604" s="15">
        <v>4</v>
      </c>
      <c r="E604" s="15">
        <v>14</v>
      </c>
      <c r="F604" s="15">
        <v>14</v>
      </c>
      <c r="G604" s="25">
        <v>4.6666666000000002E-2</v>
      </c>
      <c r="H604" s="16">
        <v>9.6000000000000014</v>
      </c>
    </row>
    <row r="605" spans="1:8" ht="15" customHeight="1" x14ac:dyDescent="0.2">
      <c r="A605" s="7" t="s">
        <v>505</v>
      </c>
      <c r="B605" s="15">
        <v>18</v>
      </c>
      <c r="C605" s="15" t="s">
        <v>16</v>
      </c>
      <c r="D605" s="15">
        <v>18</v>
      </c>
      <c r="E605" s="15">
        <v>108.00000000000001</v>
      </c>
      <c r="F605" s="15">
        <v>87</v>
      </c>
      <c r="G605" s="25">
        <v>0.35666666499999994</v>
      </c>
      <c r="H605" s="16">
        <v>51.220000000000006</v>
      </c>
    </row>
    <row r="606" spans="1:8" ht="21" customHeight="1" x14ac:dyDescent="0.2">
      <c r="A606" s="7" t="s">
        <v>10</v>
      </c>
      <c r="B606" s="23">
        <f t="shared" ref="B606:H606" si="79">+B607</f>
        <v>5</v>
      </c>
      <c r="C606" s="23">
        <f t="shared" si="79"/>
        <v>0</v>
      </c>
      <c r="D606" s="23">
        <f t="shared" si="79"/>
        <v>5</v>
      </c>
      <c r="E606" s="23">
        <f t="shared" si="79"/>
        <v>31</v>
      </c>
      <c r="F606" s="23">
        <f t="shared" si="79"/>
        <v>3</v>
      </c>
      <c r="G606" s="24">
        <f t="shared" si="79"/>
        <v>0.11000000100000001</v>
      </c>
      <c r="H606" s="28">
        <f t="shared" si="79"/>
        <v>1</v>
      </c>
    </row>
    <row r="607" spans="1:8" ht="21" customHeight="1" x14ac:dyDescent="0.2">
      <c r="A607" s="7" t="s">
        <v>506</v>
      </c>
      <c r="B607" s="23">
        <f t="shared" ref="B607:H607" si="80">SUM(B608:B610)</f>
        <v>5</v>
      </c>
      <c r="C607" s="23">
        <f t="shared" si="80"/>
        <v>0</v>
      </c>
      <c r="D607" s="23">
        <f t="shared" si="80"/>
        <v>5</v>
      </c>
      <c r="E607" s="23">
        <f t="shared" si="80"/>
        <v>31</v>
      </c>
      <c r="F607" s="23">
        <f t="shared" si="80"/>
        <v>3</v>
      </c>
      <c r="G607" s="24">
        <f t="shared" si="80"/>
        <v>0.11000000100000001</v>
      </c>
      <c r="H607" s="28">
        <f t="shared" si="80"/>
        <v>1</v>
      </c>
    </row>
    <row r="608" spans="1:8" ht="15" customHeight="1" x14ac:dyDescent="0.2">
      <c r="A608" s="7" t="s">
        <v>507</v>
      </c>
      <c r="B608" s="15">
        <v>3</v>
      </c>
      <c r="C608" s="15" t="s">
        <v>16</v>
      </c>
      <c r="D608" s="15">
        <v>3</v>
      </c>
      <c r="E608" s="15">
        <v>9</v>
      </c>
      <c r="F608" s="15">
        <v>3</v>
      </c>
      <c r="G608" s="25">
        <v>3.3333333999999999E-2</v>
      </c>
      <c r="H608" s="16">
        <v>1</v>
      </c>
    </row>
    <row r="609" spans="1:8" ht="15" customHeight="1" x14ac:dyDescent="0.2">
      <c r="A609" s="7" t="s">
        <v>508</v>
      </c>
      <c r="B609" s="15">
        <v>1</v>
      </c>
      <c r="C609" s="15" t="s">
        <v>16</v>
      </c>
      <c r="D609" s="15">
        <v>1</v>
      </c>
      <c r="E609" s="15">
        <v>2</v>
      </c>
      <c r="F609" s="15" t="s">
        <v>16</v>
      </c>
      <c r="G609" s="25">
        <v>6.6666670000000003E-3</v>
      </c>
      <c r="H609" s="16" t="s">
        <v>16</v>
      </c>
    </row>
    <row r="610" spans="1:8" ht="15" customHeight="1" x14ac:dyDescent="0.2">
      <c r="A610" s="7" t="s">
        <v>509</v>
      </c>
      <c r="B610" s="15">
        <v>1</v>
      </c>
      <c r="C610" s="15" t="s">
        <v>16</v>
      </c>
      <c r="D610" s="15">
        <v>1</v>
      </c>
      <c r="E610" s="15">
        <v>20</v>
      </c>
      <c r="F610" s="15" t="s">
        <v>16</v>
      </c>
      <c r="G610" s="25">
        <v>7.0000000000000007E-2</v>
      </c>
      <c r="H610" s="16" t="s">
        <v>16</v>
      </c>
    </row>
    <row r="611" spans="1:8" ht="21" customHeight="1" x14ac:dyDescent="0.2">
      <c r="A611" s="7" t="s">
        <v>14</v>
      </c>
      <c r="B611" s="23">
        <f t="shared" ref="B611:H611" si="81">+B612</f>
        <v>6</v>
      </c>
      <c r="C611" s="23" t="str">
        <f t="shared" si="81"/>
        <v>-</v>
      </c>
      <c r="D611" s="23">
        <f t="shared" si="81"/>
        <v>6</v>
      </c>
      <c r="E611" s="23">
        <f t="shared" si="81"/>
        <v>18</v>
      </c>
      <c r="F611" s="23">
        <f t="shared" si="81"/>
        <v>12</v>
      </c>
      <c r="G611" s="24">
        <f t="shared" si="81"/>
        <v>6.0000000000000005E-2</v>
      </c>
      <c r="H611" s="28">
        <f t="shared" si="81"/>
        <v>13</v>
      </c>
    </row>
    <row r="612" spans="1:8" ht="21" customHeight="1" x14ac:dyDescent="0.2">
      <c r="A612" s="7" t="s">
        <v>510</v>
      </c>
      <c r="B612" s="23">
        <f t="shared" ref="B612:G612" si="82">+B613+B614</f>
        <v>6</v>
      </c>
      <c r="C612" s="23" t="s">
        <v>16</v>
      </c>
      <c r="D612" s="23">
        <f t="shared" si="82"/>
        <v>6</v>
      </c>
      <c r="E612" s="23">
        <f t="shared" si="82"/>
        <v>18</v>
      </c>
      <c r="F612" s="23">
        <f>+F613</f>
        <v>12</v>
      </c>
      <c r="G612" s="24">
        <f t="shared" si="82"/>
        <v>6.0000000000000005E-2</v>
      </c>
      <c r="H612" s="28">
        <f>+H613</f>
        <v>13</v>
      </c>
    </row>
    <row r="613" spans="1:8" ht="15" customHeight="1" x14ac:dyDescent="0.2">
      <c r="A613" s="7" t="s">
        <v>511</v>
      </c>
      <c r="B613" s="15">
        <v>5</v>
      </c>
      <c r="C613" s="15" t="s">
        <v>16</v>
      </c>
      <c r="D613" s="15">
        <v>5</v>
      </c>
      <c r="E613" s="15">
        <v>14</v>
      </c>
      <c r="F613" s="15">
        <v>12</v>
      </c>
      <c r="G613" s="25">
        <v>0.05</v>
      </c>
      <c r="H613" s="16">
        <v>13</v>
      </c>
    </row>
    <row r="614" spans="1:8" ht="15" customHeight="1" x14ac:dyDescent="0.2">
      <c r="A614" s="7" t="s">
        <v>512</v>
      </c>
      <c r="B614" s="15">
        <v>1</v>
      </c>
      <c r="C614" s="15" t="s">
        <v>16</v>
      </c>
      <c r="D614" s="15">
        <v>1</v>
      </c>
      <c r="E614" s="15">
        <v>4</v>
      </c>
      <c r="F614" s="15" t="s">
        <v>16</v>
      </c>
      <c r="G614" s="25">
        <v>0.01</v>
      </c>
      <c r="H614" s="16" t="s">
        <v>16</v>
      </c>
    </row>
    <row r="615" spans="1:8" ht="21" customHeight="1" x14ac:dyDescent="0.2">
      <c r="A615" s="7" t="s">
        <v>15</v>
      </c>
      <c r="B615" s="23">
        <f t="shared" ref="B615:G615" si="83">+B616+B620+B622+B631+B634+B646+B649+B653+B657</f>
        <v>377</v>
      </c>
      <c r="C615" s="23">
        <f>+C616+C634+C657</f>
        <v>14</v>
      </c>
      <c r="D615" s="23">
        <f t="shared" si="83"/>
        <v>363</v>
      </c>
      <c r="E615" s="23">
        <f t="shared" si="83"/>
        <v>2632</v>
      </c>
      <c r="F615" s="23">
        <f>+F616+F622+F631+F634+F646+F649+F653+F657</f>
        <v>2025.9999999999998</v>
      </c>
      <c r="G615" s="24">
        <f t="shared" si="83"/>
        <v>8.7599999950000011</v>
      </c>
      <c r="H615" s="28">
        <f>+H616+H622+H631+H634+H646+H649+H653+H657</f>
        <v>1020.6699999999998</v>
      </c>
    </row>
    <row r="616" spans="1:8" ht="21" customHeight="1" x14ac:dyDescent="0.2">
      <c r="A616" s="7" t="s">
        <v>513</v>
      </c>
      <c r="B616" s="23">
        <f t="shared" ref="B616:H616" si="84">SUM(B617:B619)</f>
        <v>20</v>
      </c>
      <c r="C616" s="23">
        <f t="shared" si="84"/>
        <v>9</v>
      </c>
      <c r="D616" s="23">
        <f t="shared" si="84"/>
        <v>11</v>
      </c>
      <c r="E616" s="23">
        <f t="shared" si="84"/>
        <v>115</v>
      </c>
      <c r="F616" s="23">
        <f>SUM(F617:F619)</f>
        <v>91</v>
      </c>
      <c r="G616" s="24">
        <f t="shared" si="84"/>
        <v>0.35666666599999997</v>
      </c>
      <c r="H616" s="28">
        <f t="shared" si="84"/>
        <v>47.01</v>
      </c>
    </row>
    <row r="617" spans="1:8" ht="15" customHeight="1" x14ac:dyDescent="0.2">
      <c r="A617" s="7" t="s">
        <v>616</v>
      </c>
      <c r="B617" s="15">
        <v>3</v>
      </c>
      <c r="C617" s="15">
        <v>1</v>
      </c>
      <c r="D617" s="15">
        <v>2</v>
      </c>
      <c r="E617" s="15">
        <v>10</v>
      </c>
      <c r="F617" s="15">
        <v>8</v>
      </c>
      <c r="G617" s="25">
        <v>3.3333333E-2</v>
      </c>
      <c r="H617" s="16">
        <v>6.5</v>
      </c>
    </row>
    <row r="618" spans="1:8" ht="15" customHeight="1" x14ac:dyDescent="0.2">
      <c r="A618" s="7" t="s">
        <v>514</v>
      </c>
      <c r="B618" s="15">
        <v>1</v>
      </c>
      <c r="C618" s="15">
        <v>1</v>
      </c>
      <c r="D618" s="15" t="s">
        <v>16</v>
      </c>
      <c r="E618" s="15">
        <v>3</v>
      </c>
      <c r="F618" s="15">
        <v>3</v>
      </c>
      <c r="G618" s="25">
        <v>0.01</v>
      </c>
      <c r="H618" s="16">
        <v>3</v>
      </c>
    </row>
    <row r="619" spans="1:8" ht="15" customHeight="1" x14ac:dyDescent="0.2">
      <c r="A619" s="7" t="s">
        <v>515</v>
      </c>
      <c r="B619" s="15">
        <v>16</v>
      </c>
      <c r="C619" s="15">
        <v>7</v>
      </c>
      <c r="D619" s="15">
        <v>9</v>
      </c>
      <c r="E619" s="15">
        <v>102</v>
      </c>
      <c r="F619" s="15">
        <v>80</v>
      </c>
      <c r="G619" s="25">
        <v>0.31333333299999999</v>
      </c>
      <c r="H619" s="16">
        <v>37.51</v>
      </c>
    </row>
    <row r="620" spans="1:8" ht="21" customHeight="1" x14ac:dyDescent="0.2">
      <c r="A620" s="7" t="s">
        <v>516</v>
      </c>
      <c r="B620" s="13">
        <v>1</v>
      </c>
      <c r="C620" s="13" t="s">
        <v>16</v>
      </c>
      <c r="D620" s="13">
        <v>1</v>
      </c>
      <c r="E620" s="13">
        <v>1</v>
      </c>
      <c r="F620" s="13" t="s">
        <v>16</v>
      </c>
      <c r="G620" s="24">
        <v>3.333333E-3</v>
      </c>
      <c r="H620" s="14" t="s">
        <v>16</v>
      </c>
    </row>
    <row r="621" spans="1:8" ht="15" customHeight="1" x14ac:dyDescent="0.2">
      <c r="A621" s="7" t="s">
        <v>517</v>
      </c>
      <c r="B621" s="15">
        <v>1</v>
      </c>
      <c r="C621" s="15" t="s">
        <v>16</v>
      </c>
      <c r="D621" s="15">
        <v>1</v>
      </c>
      <c r="E621" s="15">
        <v>1</v>
      </c>
      <c r="F621" s="15" t="s">
        <v>16</v>
      </c>
      <c r="G621" s="25">
        <v>3.333333E-3</v>
      </c>
      <c r="H621" s="16" t="s">
        <v>16</v>
      </c>
    </row>
    <row r="622" spans="1:8" ht="21" customHeight="1" x14ac:dyDescent="0.2">
      <c r="A622" s="7" t="s">
        <v>518</v>
      </c>
      <c r="B622" s="23">
        <f t="shared" ref="B622:H622" si="85">SUM(B623:B630)</f>
        <v>24</v>
      </c>
      <c r="C622" s="23">
        <f t="shared" si="85"/>
        <v>0</v>
      </c>
      <c r="D622" s="23">
        <f t="shared" si="85"/>
        <v>24</v>
      </c>
      <c r="E622" s="23">
        <f t="shared" si="85"/>
        <v>128</v>
      </c>
      <c r="F622" s="23">
        <f t="shared" si="85"/>
        <v>75</v>
      </c>
      <c r="G622" s="24">
        <f t="shared" si="85"/>
        <v>0.43666666800000004</v>
      </c>
      <c r="H622" s="28">
        <f t="shared" si="85"/>
        <v>41.12</v>
      </c>
    </row>
    <row r="623" spans="1:8" ht="15" customHeight="1" x14ac:dyDescent="0.2">
      <c r="A623" s="7" t="s">
        <v>617</v>
      </c>
      <c r="B623" s="15">
        <v>8</v>
      </c>
      <c r="C623" s="15" t="s">
        <v>16</v>
      </c>
      <c r="D623" s="15">
        <v>8</v>
      </c>
      <c r="E623" s="15">
        <v>28</v>
      </c>
      <c r="F623" s="15">
        <v>25</v>
      </c>
      <c r="G623" s="25">
        <v>0.10000000100000001</v>
      </c>
      <c r="H623" s="16">
        <v>17.8</v>
      </c>
    </row>
    <row r="624" spans="1:8" ht="15" customHeight="1" x14ac:dyDescent="0.2">
      <c r="A624" s="7" t="s">
        <v>519</v>
      </c>
      <c r="B624" s="15">
        <v>2</v>
      </c>
      <c r="C624" s="15" t="s">
        <v>16</v>
      </c>
      <c r="D624" s="15">
        <v>2</v>
      </c>
      <c r="E624" s="15">
        <v>12</v>
      </c>
      <c r="F624" s="15">
        <v>12</v>
      </c>
      <c r="G624" s="25">
        <v>0.04</v>
      </c>
      <c r="H624" s="16">
        <v>3.2</v>
      </c>
    </row>
    <row r="625" spans="1:8" ht="15" customHeight="1" x14ac:dyDescent="0.2">
      <c r="A625" s="7" t="s">
        <v>304</v>
      </c>
      <c r="B625" s="15">
        <v>1</v>
      </c>
      <c r="C625" s="15" t="s">
        <v>16</v>
      </c>
      <c r="D625" s="15">
        <v>1</v>
      </c>
      <c r="E625" s="15">
        <v>15</v>
      </c>
      <c r="F625" s="15">
        <v>13</v>
      </c>
      <c r="G625" s="25">
        <v>0.05</v>
      </c>
      <c r="H625" s="16">
        <v>3.9</v>
      </c>
    </row>
    <row r="626" spans="1:8" ht="15" customHeight="1" x14ac:dyDescent="0.2">
      <c r="A626" s="7" t="s">
        <v>520</v>
      </c>
      <c r="B626" s="15">
        <v>5</v>
      </c>
      <c r="C626" s="15" t="s">
        <v>16</v>
      </c>
      <c r="D626" s="15">
        <v>5</v>
      </c>
      <c r="E626" s="15">
        <v>19</v>
      </c>
      <c r="F626" s="15">
        <v>7</v>
      </c>
      <c r="G626" s="25">
        <v>6.6666666999999999E-2</v>
      </c>
      <c r="H626" s="16">
        <v>3.8199999999999994</v>
      </c>
    </row>
    <row r="627" spans="1:8" ht="15" customHeight="1" x14ac:dyDescent="0.2">
      <c r="A627" s="7" t="s">
        <v>521</v>
      </c>
      <c r="B627" s="15">
        <v>1</v>
      </c>
      <c r="C627" s="15" t="s">
        <v>16</v>
      </c>
      <c r="D627" s="15">
        <v>1</v>
      </c>
      <c r="E627" s="15">
        <v>35</v>
      </c>
      <c r="F627" s="15">
        <v>10</v>
      </c>
      <c r="G627" s="25">
        <v>0.12</v>
      </c>
      <c r="H627" s="16">
        <v>8</v>
      </c>
    </row>
    <row r="628" spans="1:8" ht="15" customHeight="1" x14ac:dyDescent="0.2">
      <c r="A628" s="7" t="s">
        <v>522</v>
      </c>
      <c r="B628" s="15">
        <v>4</v>
      </c>
      <c r="C628" s="15" t="s">
        <v>16</v>
      </c>
      <c r="D628" s="15">
        <v>4</v>
      </c>
      <c r="E628" s="15">
        <v>12</v>
      </c>
      <c r="F628" s="15">
        <v>2</v>
      </c>
      <c r="G628" s="25">
        <v>0.04</v>
      </c>
      <c r="H628" s="16">
        <v>0.5</v>
      </c>
    </row>
    <row r="629" spans="1:8" ht="15" customHeight="1" x14ac:dyDescent="0.2">
      <c r="A629" s="7" t="s">
        <v>523</v>
      </c>
      <c r="B629" s="15">
        <v>1</v>
      </c>
      <c r="C629" s="15" t="s">
        <v>16</v>
      </c>
      <c r="D629" s="15">
        <v>1</v>
      </c>
      <c r="E629" s="15">
        <v>2</v>
      </c>
      <c r="F629" s="15">
        <v>2</v>
      </c>
      <c r="G629" s="25">
        <v>6.6666670000000003E-3</v>
      </c>
      <c r="H629" s="16">
        <v>0.9</v>
      </c>
    </row>
    <row r="630" spans="1:8" ht="15" customHeight="1" x14ac:dyDescent="0.2">
      <c r="A630" s="7" t="s">
        <v>524</v>
      </c>
      <c r="B630" s="15">
        <v>2</v>
      </c>
      <c r="C630" s="15" t="s">
        <v>16</v>
      </c>
      <c r="D630" s="15">
        <v>2</v>
      </c>
      <c r="E630" s="15">
        <v>5</v>
      </c>
      <c r="F630" s="15">
        <v>4</v>
      </c>
      <c r="G630" s="25">
        <v>1.3333332999999999E-2</v>
      </c>
      <c r="H630" s="16">
        <v>3</v>
      </c>
    </row>
    <row r="631" spans="1:8" ht="21" customHeight="1" x14ac:dyDescent="0.2">
      <c r="A631" s="7" t="s">
        <v>525</v>
      </c>
      <c r="B631" s="23">
        <f t="shared" ref="B631:H631" si="86">+B632+B633</f>
        <v>3</v>
      </c>
      <c r="C631" s="23" t="s">
        <v>16</v>
      </c>
      <c r="D631" s="23">
        <f t="shared" si="86"/>
        <v>3</v>
      </c>
      <c r="E631" s="23">
        <f t="shared" si="86"/>
        <v>18</v>
      </c>
      <c r="F631" s="23">
        <f t="shared" si="86"/>
        <v>18</v>
      </c>
      <c r="G631" s="24">
        <f t="shared" si="86"/>
        <v>0.06</v>
      </c>
      <c r="H631" s="28">
        <f t="shared" si="86"/>
        <v>3.05</v>
      </c>
    </row>
    <row r="632" spans="1:8" ht="15" customHeight="1" x14ac:dyDescent="0.2">
      <c r="A632" s="7" t="s">
        <v>618</v>
      </c>
      <c r="B632" s="15">
        <v>2</v>
      </c>
      <c r="C632" s="15" t="s">
        <v>16</v>
      </c>
      <c r="D632" s="15">
        <v>2</v>
      </c>
      <c r="E632" s="15">
        <v>8</v>
      </c>
      <c r="F632" s="15">
        <v>8</v>
      </c>
      <c r="G632" s="25">
        <v>0.03</v>
      </c>
      <c r="H632" s="16">
        <v>3</v>
      </c>
    </row>
    <row r="633" spans="1:8" ht="15" customHeight="1" x14ac:dyDescent="0.2">
      <c r="A633" s="7" t="s">
        <v>526</v>
      </c>
      <c r="B633" s="15">
        <v>1</v>
      </c>
      <c r="C633" s="15" t="s">
        <v>16</v>
      </c>
      <c r="D633" s="15">
        <v>1</v>
      </c>
      <c r="E633" s="15">
        <v>10</v>
      </c>
      <c r="F633" s="15">
        <v>10</v>
      </c>
      <c r="G633" s="25">
        <v>0.03</v>
      </c>
      <c r="H633" s="16">
        <v>0.05</v>
      </c>
    </row>
    <row r="634" spans="1:8" ht="21" customHeight="1" x14ac:dyDescent="0.2">
      <c r="A634" s="7" t="s">
        <v>527</v>
      </c>
      <c r="B634" s="23">
        <f t="shared" ref="B634:H634" si="87">SUM(B635:B645)</f>
        <v>287</v>
      </c>
      <c r="C634" s="23">
        <f>SUM(C635:C645)</f>
        <v>2</v>
      </c>
      <c r="D634" s="23">
        <f t="shared" si="87"/>
        <v>285</v>
      </c>
      <c r="E634" s="23">
        <f t="shared" si="87"/>
        <v>1050</v>
      </c>
      <c r="F634" s="23">
        <f t="shared" si="87"/>
        <v>608</v>
      </c>
      <c r="G634" s="24">
        <f t="shared" si="87"/>
        <v>3.4933333299999991</v>
      </c>
      <c r="H634" s="28">
        <f t="shared" si="87"/>
        <v>565.04</v>
      </c>
    </row>
    <row r="635" spans="1:8" ht="15" customHeight="1" x14ac:dyDescent="0.2">
      <c r="A635" s="7" t="s">
        <v>619</v>
      </c>
      <c r="B635" s="15">
        <v>22</v>
      </c>
      <c r="C635" s="15">
        <v>2</v>
      </c>
      <c r="D635" s="15">
        <v>20</v>
      </c>
      <c r="E635" s="15">
        <v>49.999999999999993</v>
      </c>
      <c r="F635" s="15">
        <v>27</v>
      </c>
      <c r="G635" s="25">
        <v>0.15666666600000001</v>
      </c>
      <c r="H635" s="16">
        <v>22.69</v>
      </c>
    </row>
    <row r="636" spans="1:8" ht="15" customHeight="1" x14ac:dyDescent="0.2">
      <c r="A636" s="7" t="s">
        <v>528</v>
      </c>
      <c r="B636" s="15">
        <v>48</v>
      </c>
      <c r="C636" s="15" t="s">
        <v>16</v>
      </c>
      <c r="D636" s="15">
        <v>48</v>
      </c>
      <c r="E636" s="15">
        <v>209.99999999999994</v>
      </c>
      <c r="F636" s="15">
        <v>95.000000000000028</v>
      </c>
      <c r="G636" s="25">
        <v>0.72000000099999983</v>
      </c>
      <c r="H636" s="16">
        <v>77.5</v>
      </c>
    </row>
    <row r="637" spans="1:8" ht="15" customHeight="1" x14ac:dyDescent="0.2">
      <c r="A637" s="7" t="s">
        <v>529</v>
      </c>
      <c r="B637" s="15">
        <v>22</v>
      </c>
      <c r="C637" s="15" t="s">
        <v>16</v>
      </c>
      <c r="D637" s="15">
        <v>22</v>
      </c>
      <c r="E637" s="15">
        <v>75</v>
      </c>
      <c r="F637" s="15">
        <v>30.000000000000004</v>
      </c>
      <c r="G637" s="25">
        <v>0.24000000099999996</v>
      </c>
      <c r="H637" s="16">
        <v>37.800000000000004</v>
      </c>
    </row>
    <row r="638" spans="1:8" ht="15" customHeight="1" x14ac:dyDescent="0.2">
      <c r="A638" s="7" t="s">
        <v>530</v>
      </c>
      <c r="B638" s="15">
        <v>71</v>
      </c>
      <c r="C638" s="15" t="s">
        <v>16</v>
      </c>
      <c r="D638" s="15">
        <v>71</v>
      </c>
      <c r="E638" s="15">
        <v>211</v>
      </c>
      <c r="F638" s="15">
        <v>124.99999999999999</v>
      </c>
      <c r="G638" s="25">
        <v>0.70666666500000008</v>
      </c>
      <c r="H638" s="16">
        <v>135.90000000000003</v>
      </c>
    </row>
    <row r="639" spans="1:8" ht="15" customHeight="1" x14ac:dyDescent="0.2">
      <c r="A639" s="7" t="s">
        <v>531</v>
      </c>
      <c r="B639" s="15">
        <v>35</v>
      </c>
      <c r="C639" s="15" t="s">
        <v>16</v>
      </c>
      <c r="D639" s="15">
        <v>35</v>
      </c>
      <c r="E639" s="15">
        <v>123.99999999999999</v>
      </c>
      <c r="F639" s="15">
        <v>59.000000000000007</v>
      </c>
      <c r="G639" s="25">
        <v>0.413333334</v>
      </c>
      <c r="H639" s="16">
        <v>72.399999999999977</v>
      </c>
    </row>
    <row r="640" spans="1:8" ht="15" customHeight="1" x14ac:dyDescent="0.2">
      <c r="A640" s="7" t="s">
        <v>532</v>
      </c>
      <c r="B640" s="15">
        <v>13</v>
      </c>
      <c r="C640" s="15" t="s">
        <v>16</v>
      </c>
      <c r="D640" s="15">
        <v>13</v>
      </c>
      <c r="E640" s="15">
        <v>23.000000000000004</v>
      </c>
      <c r="F640" s="15">
        <v>22</v>
      </c>
      <c r="G640" s="25">
        <v>7.6666665000000009E-2</v>
      </c>
      <c r="H640" s="16">
        <v>34.9</v>
      </c>
    </row>
    <row r="641" spans="1:8" ht="15" customHeight="1" x14ac:dyDescent="0.2">
      <c r="A641" s="7" t="s">
        <v>533</v>
      </c>
      <c r="B641" s="15">
        <v>6</v>
      </c>
      <c r="C641" s="15" t="s">
        <v>16</v>
      </c>
      <c r="D641" s="15">
        <v>6</v>
      </c>
      <c r="E641" s="15">
        <v>39</v>
      </c>
      <c r="F641" s="15">
        <v>10</v>
      </c>
      <c r="G641" s="25">
        <v>0.13</v>
      </c>
      <c r="H641" s="16">
        <v>11.2</v>
      </c>
    </row>
    <row r="642" spans="1:8" ht="15" customHeight="1" x14ac:dyDescent="0.2">
      <c r="A642" s="7" t="s">
        <v>425</v>
      </c>
      <c r="B642" s="15">
        <v>1</v>
      </c>
      <c r="C642" s="15" t="s">
        <v>16</v>
      </c>
      <c r="D642" s="15">
        <v>1</v>
      </c>
      <c r="E642" s="15">
        <v>1</v>
      </c>
      <c r="F642" s="15">
        <v>1</v>
      </c>
      <c r="G642" s="25">
        <v>3.333333E-3</v>
      </c>
      <c r="H642" s="16">
        <v>3</v>
      </c>
    </row>
    <row r="643" spans="1:8" ht="15" customHeight="1" x14ac:dyDescent="0.2">
      <c r="A643" s="7" t="s">
        <v>534</v>
      </c>
      <c r="B643" s="15">
        <v>1</v>
      </c>
      <c r="C643" s="15" t="s">
        <v>16</v>
      </c>
      <c r="D643" s="15">
        <v>1</v>
      </c>
      <c r="E643" s="15">
        <v>3</v>
      </c>
      <c r="F643" s="15">
        <v>3</v>
      </c>
      <c r="G643" s="25">
        <v>0.01</v>
      </c>
      <c r="H643" s="16">
        <v>3</v>
      </c>
    </row>
    <row r="644" spans="1:8" ht="15" customHeight="1" x14ac:dyDescent="0.2">
      <c r="A644" s="7" t="s">
        <v>535</v>
      </c>
      <c r="B644" s="15">
        <v>65</v>
      </c>
      <c r="C644" s="15" t="s">
        <v>16</v>
      </c>
      <c r="D644" s="15">
        <v>65</v>
      </c>
      <c r="E644" s="15">
        <v>309.99999999999994</v>
      </c>
      <c r="F644" s="15">
        <v>234.99999999999994</v>
      </c>
      <c r="G644" s="25">
        <v>1.023333332</v>
      </c>
      <c r="H644" s="16">
        <v>163.64999999999998</v>
      </c>
    </row>
    <row r="645" spans="1:8" ht="15" customHeight="1" x14ac:dyDescent="0.2">
      <c r="A645" s="7" t="s">
        <v>549</v>
      </c>
      <c r="B645" s="15">
        <v>3</v>
      </c>
      <c r="C645" s="15" t="s">
        <v>16</v>
      </c>
      <c r="D645" s="15">
        <v>3</v>
      </c>
      <c r="E645" s="15">
        <v>4</v>
      </c>
      <c r="F645" s="15">
        <v>1</v>
      </c>
      <c r="G645" s="25">
        <v>1.3333333000000001E-2</v>
      </c>
      <c r="H645" s="16">
        <v>3</v>
      </c>
    </row>
    <row r="646" spans="1:8" ht="21" customHeight="1" x14ac:dyDescent="0.2">
      <c r="A646" s="7" t="s">
        <v>536</v>
      </c>
      <c r="B646" s="23">
        <f t="shared" ref="B646:H646" si="88">+B647+B648</f>
        <v>2</v>
      </c>
      <c r="C646" s="23" t="s">
        <v>16</v>
      </c>
      <c r="D646" s="23">
        <f t="shared" si="88"/>
        <v>2</v>
      </c>
      <c r="E646" s="23">
        <f t="shared" si="88"/>
        <v>10</v>
      </c>
      <c r="F646" s="23">
        <f t="shared" si="88"/>
        <v>10</v>
      </c>
      <c r="G646" s="24">
        <f t="shared" si="88"/>
        <v>3.6666667E-2</v>
      </c>
      <c r="H646" s="28">
        <f t="shared" si="88"/>
        <v>6</v>
      </c>
    </row>
    <row r="647" spans="1:8" ht="15" customHeight="1" x14ac:dyDescent="0.2">
      <c r="A647" s="7" t="s">
        <v>537</v>
      </c>
      <c r="B647" s="15">
        <v>1</v>
      </c>
      <c r="C647" s="15" t="s">
        <v>16</v>
      </c>
      <c r="D647" s="15">
        <v>1</v>
      </c>
      <c r="E647" s="15">
        <v>8</v>
      </c>
      <c r="F647" s="15">
        <v>8</v>
      </c>
      <c r="G647" s="25">
        <v>0.03</v>
      </c>
      <c r="H647" s="16">
        <v>3</v>
      </c>
    </row>
    <row r="648" spans="1:8" ht="15" customHeight="1" x14ac:dyDescent="0.2">
      <c r="A648" s="7" t="s">
        <v>538</v>
      </c>
      <c r="B648" s="15">
        <v>1</v>
      </c>
      <c r="C648" s="15" t="s">
        <v>16</v>
      </c>
      <c r="D648" s="15">
        <v>1</v>
      </c>
      <c r="E648" s="15">
        <v>2</v>
      </c>
      <c r="F648" s="15">
        <v>2</v>
      </c>
      <c r="G648" s="25">
        <v>6.6666670000000003E-3</v>
      </c>
      <c r="H648" s="16">
        <v>3</v>
      </c>
    </row>
    <row r="649" spans="1:8" ht="21" customHeight="1" x14ac:dyDescent="0.2">
      <c r="A649" s="7" t="s">
        <v>539</v>
      </c>
      <c r="B649" s="23">
        <f t="shared" ref="B649:H649" si="89">SUM(B650:B652)</f>
        <v>11</v>
      </c>
      <c r="C649" s="23">
        <f t="shared" si="89"/>
        <v>0</v>
      </c>
      <c r="D649" s="23">
        <f t="shared" si="89"/>
        <v>11</v>
      </c>
      <c r="E649" s="23">
        <f t="shared" si="89"/>
        <v>30</v>
      </c>
      <c r="F649" s="23">
        <f t="shared" si="89"/>
        <v>26</v>
      </c>
      <c r="G649" s="24">
        <f t="shared" si="89"/>
        <v>9.3333332000000005E-2</v>
      </c>
      <c r="H649" s="28">
        <f t="shared" si="89"/>
        <v>29</v>
      </c>
    </row>
    <row r="650" spans="1:8" ht="15" customHeight="1" x14ac:dyDescent="0.2">
      <c r="A650" s="7" t="s">
        <v>620</v>
      </c>
      <c r="B650" s="15">
        <v>1</v>
      </c>
      <c r="C650" s="15" t="s">
        <v>16</v>
      </c>
      <c r="D650" s="15">
        <v>1</v>
      </c>
      <c r="E650" s="15">
        <v>5</v>
      </c>
      <c r="F650" s="15">
        <v>3</v>
      </c>
      <c r="G650" s="25">
        <v>0.02</v>
      </c>
      <c r="H650" s="16">
        <v>3</v>
      </c>
    </row>
    <row r="651" spans="1:8" ht="15" customHeight="1" x14ac:dyDescent="0.2">
      <c r="A651" s="7" t="s">
        <v>540</v>
      </c>
      <c r="B651" s="15">
        <v>1</v>
      </c>
      <c r="C651" s="15" t="s">
        <v>16</v>
      </c>
      <c r="D651" s="15">
        <v>1</v>
      </c>
      <c r="E651" s="15">
        <v>7</v>
      </c>
      <c r="F651" s="15">
        <v>7</v>
      </c>
      <c r="G651" s="25">
        <v>0.02</v>
      </c>
      <c r="H651" s="16">
        <v>0.5</v>
      </c>
    </row>
    <row r="652" spans="1:8" ht="15" customHeight="1" x14ac:dyDescent="0.2">
      <c r="A652" s="7" t="s">
        <v>541</v>
      </c>
      <c r="B652" s="15">
        <v>9</v>
      </c>
      <c r="C652" s="15" t="s">
        <v>16</v>
      </c>
      <c r="D652" s="15">
        <v>9</v>
      </c>
      <c r="E652" s="15">
        <v>18</v>
      </c>
      <c r="F652" s="15">
        <v>16</v>
      </c>
      <c r="G652" s="25">
        <v>5.3333332000000004E-2</v>
      </c>
      <c r="H652" s="16">
        <v>25.5</v>
      </c>
    </row>
    <row r="653" spans="1:8" ht="21" customHeight="1" x14ac:dyDescent="0.2">
      <c r="A653" s="7" t="s">
        <v>542</v>
      </c>
      <c r="B653" s="23">
        <f t="shared" ref="B653:H653" si="90">SUM(B654:B656)</f>
        <v>17</v>
      </c>
      <c r="C653" s="23">
        <f t="shared" si="90"/>
        <v>0</v>
      </c>
      <c r="D653" s="23">
        <f t="shared" si="90"/>
        <v>17</v>
      </c>
      <c r="E653" s="23">
        <f t="shared" si="90"/>
        <v>1192</v>
      </c>
      <c r="F653" s="23">
        <f t="shared" si="90"/>
        <v>1160.9999999999998</v>
      </c>
      <c r="G653" s="24">
        <f t="shared" si="90"/>
        <v>3.9800000000000004</v>
      </c>
      <c r="H653" s="28">
        <f t="shared" si="90"/>
        <v>296.15000000000003</v>
      </c>
    </row>
    <row r="654" spans="1:8" ht="15" customHeight="1" x14ac:dyDescent="0.2">
      <c r="A654" s="7" t="s">
        <v>543</v>
      </c>
      <c r="B654" s="15">
        <v>1</v>
      </c>
      <c r="C654" s="15" t="s">
        <v>16</v>
      </c>
      <c r="D654" s="15">
        <v>1</v>
      </c>
      <c r="E654" s="15">
        <v>2</v>
      </c>
      <c r="F654" s="15" t="s">
        <v>16</v>
      </c>
      <c r="G654" s="25">
        <v>6.6666670000000003E-3</v>
      </c>
      <c r="H654" s="16" t="s">
        <v>16</v>
      </c>
    </row>
    <row r="655" spans="1:8" ht="15" customHeight="1" x14ac:dyDescent="0.2">
      <c r="A655" s="7" t="s">
        <v>544</v>
      </c>
      <c r="B655" s="15">
        <v>15</v>
      </c>
      <c r="C655" s="15" t="s">
        <v>16</v>
      </c>
      <c r="D655" s="15">
        <v>15</v>
      </c>
      <c r="E655" s="15">
        <v>1187</v>
      </c>
      <c r="F655" s="15">
        <v>1160.9999999999998</v>
      </c>
      <c r="G655" s="25">
        <v>3.9633333330000005</v>
      </c>
      <c r="H655" s="16">
        <v>296.15000000000003</v>
      </c>
    </row>
    <row r="656" spans="1:8" ht="15" customHeight="1" x14ac:dyDescent="0.2">
      <c r="A656" s="7" t="s">
        <v>545</v>
      </c>
      <c r="B656" s="15">
        <v>1</v>
      </c>
      <c r="C656" s="15" t="s">
        <v>16</v>
      </c>
      <c r="D656" s="15">
        <v>1</v>
      </c>
      <c r="E656" s="15">
        <v>3</v>
      </c>
      <c r="F656" s="15" t="s">
        <v>16</v>
      </c>
      <c r="G656" s="25">
        <v>0.01</v>
      </c>
      <c r="H656" s="16" t="s">
        <v>16</v>
      </c>
    </row>
    <row r="657" spans="1:9" ht="21" customHeight="1" x14ac:dyDescent="0.2">
      <c r="A657" s="7" t="s">
        <v>625</v>
      </c>
      <c r="B657" s="23">
        <f t="shared" ref="B657:H657" si="91">SUM(B658:B660)</f>
        <v>12</v>
      </c>
      <c r="C657" s="23">
        <f>SUM(C658:C660)</f>
        <v>3</v>
      </c>
      <c r="D657" s="23">
        <f t="shared" si="91"/>
        <v>9</v>
      </c>
      <c r="E657" s="23">
        <f t="shared" si="91"/>
        <v>88</v>
      </c>
      <c r="F657" s="23">
        <f t="shared" si="91"/>
        <v>37</v>
      </c>
      <c r="G657" s="24">
        <f t="shared" si="91"/>
        <v>0.29999999900000002</v>
      </c>
      <c r="H657" s="28">
        <f t="shared" si="91"/>
        <v>33.299999999999997</v>
      </c>
    </row>
    <row r="658" spans="1:9" ht="15" customHeight="1" x14ac:dyDescent="0.2">
      <c r="A658" s="7" t="s">
        <v>550</v>
      </c>
      <c r="B658" s="15">
        <v>5</v>
      </c>
      <c r="C658" s="15">
        <v>2</v>
      </c>
      <c r="D658" s="15">
        <v>3</v>
      </c>
      <c r="E658" s="15">
        <v>56</v>
      </c>
      <c r="F658" s="15">
        <v>19</v>
      </c>
      <c r="G658" s="25">
        <v>0.19333333300000002</v>
      </c>
      <c r="H658" s="16">
        <v>15</v>
      </c>
    </row>
    <row r="659" spans="1:9" ht="15" customHeight="1" x14ac:dyDescent="0.2">
      <c r="A659" s="7" t="s">
        <v>548</v>
      </c>
      <c r="B659" s="15">
        <v>2</v>
      </c>
      <c r="C659" s="15" t="s">
        <v>16</v>
      </c>
      <c r="D659" s="15">
        <v>2</v>
      </c>
      <c r="E659" s="15">
        <v>4</v>
      </c>
      <c r="F659" s="15">
        <v>4</v>
      </c>
      <c r="G659" s="25">
        <v>1.3333332999999999E-2</v>
      </c>
      <c r="H659" s="16">
        <v>6</v>
      </c>
    </row>
    <row r="660" spans="1:9" ht="15" customHeight="1" x14ac:dyDescent="0.2">
      <c r="A660" s="8" t="s">
        <v>547</v>
      </c>
      <c r="B660" s="19">
        <v>5</v>
      </c>
      <c r="C660" s="19">
        <v>1</v>
      </c>
      <c r="D660" s="19">
        <v>4</v>
      </c>
      <c r="E660" s="19">
        <v>28</v>
      </c>
      <c r="F660" s="19">
        <v>14</v>
      </c>
      <c r="G660" s="27">
        <v>9.3333332999999991E-2</v>
      </c>
      <c r="H660" s="20">
        <v>12.3</v>
      </c>
    </row>
    <row r="661" spans="1:9" s="21" customFormat="1" ht="18" customHeight="1" x14ac:dyDescent="0.2">
      <c r="A661" s="36" t="s">
        <v>556</v>
      </c>
      <c r="B661" s="36"/>
      <c r="C661" s="36"/>
      <c r="D661" s="36"/>
      <c r="E661" s="36"/>
      <c r="F661" s="36"/>
      <c r="G661" s="36"/>
      <c r="H661" s="36"/>
      <c r="I661" s="29"/>
    </row>
    <row r="662" spans="1:9" s="6" customFormat="1" ht="18" customHeight="1" x14ac:dyDescent="0.2">
      <c r="A662" s="9" t="s">
        <v>551</v>
      </c>
      <c r="B662" s="10"/>
      <c r="C662"/>
      <c r="D662" s="10"/>
      <c r="E662" s="10"/>
      <c r="F662" s="10"/>
      <c r="G662" s="11"/>
      <c r="H662" s="12"/>
      <c r="I662" s="5"/>
    </row>
    <row r="663" spans="1:9" s="6" customFormat="1" ht="24.75" customHeight="1" x14ac:dyDescent="0.2">
      <c r="A663" s="30" t="s">
        <v>552</v>
      </c>
      <c r="B663" s="30"/>
      <c r="C663" s="30"/>
      <c r="D663" s="30"/>
      <c r="E663" s="30"/>
      <c r="F663" s="30"/>
      <c r="G663" s="30"/>
      <c r="H663" s="30"/>
      <c r="I663" s="5"/>
    </row>
  </sheetData>
  <mergeCells count="8">
    <mergeCell ref="A663:H663"/>
    <mergeCell ref="A1:H1"/>
    <mergeCell ref="G2:G3"/>
    <mergeCell ref="H2:H3"/>
    <mergeCell ref="E2:F2"/>
    <mergeCell ref="B2:D2"/>
    <mergeCell ref="A2:A3"/>
    <mergeCell ref="A661:H661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26</vt:lpstr>
      <vt:lpstr>'Cuadro 26'!Área_de_impresión</vt:lpstr>
      <vt:lpstr>'Cuadro 26'!Títulos_a_imprimir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2025-07-08T15:02:07Z</cp:lastPrinted>
  <dcterms:created xsi:type="dcterms:W3CDTF">2025-06-11T16:56:57Z</dcterms:created>
  <dcterms:modified xsi:type="dcterms:W3CDTF">2025-07-09T19:32:28Z</dcterms:modified>
</cp:coreProperties>
</file>